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ler\Desktop\Marketing\"/>
    </mc:Choice>
  </mc:AlternateContent>
  <xr:revisionPtr revIDLastSave="0" documentId="13_ncr:1_{D492E271-0E61-4F5B-95D2-9FF941E9AB46}" xr6:coauthVersionLast="47" xr6:coauthVersionMax="47" xr10:uidLastSave="{00000000-0000-0000-0000-000000000000}"/>
  <bookViews>
    <workbookView xWindow="13005" yWindow="-16320" windowWidth="29040" windowHeight="15840" tabRatio="675" firstSheet="9" activeTab="16" xr2:uid="{0AD093E5-3F62-4DB2-92F4-F01E444AE436}"/>
  </bookViews>
  <sheets>
    <sheet name="Cover" sheetId="56" r:id="rId1"/>
    <sheet name="Table of Contents" sheetId="57" r:id="rId2"/>
    <sheet name="Grinder Mixer" sheetId="52" r:id="rId3"/>
    <sheet name="CATTLEMAXX" sheetId="54" r:id="rId4"/>
    <sheet name="Scale Indicators" sheetId="42" r:id="rId5"/>
    <sheet name="Screens" sheetId="43" r:id="rId6"/>
    <sheet name="Hammer Mills" sheetId="27" r:id="rId7"/>
    <sheet name="X-Series" sheetId="53" r:id="rId8"/>
    <sheet name="TOP-SPREAD Bale Processor" sheetId="9" r:id="rId9"/>
    <sheet name="2100 Forage Box" sheetId="2" r:id="rId10"/>
    <sheet name="CFB Commerical Forage Box" sheetId="58" r:id="rId11"/>
    <sheet name="Horst Running Gear" sheetId="15" r:id="rId12"/>
    <sheet name="9016 High Dump" sheetId="50" r:id="rId13"/>
    <sheet name="Graders" sheetId="19" r:id="rId14"/>
    <sheet name="Land Planes" sheetId="46" r:id="rId15"/>
    <sheet name="Defoliator" sheetId="21" r:id="rId16"/>
    <sheet name="Beet Harvester" sheetId="4" r:id="rId17"/>
    <sheet name="Brochures" sheetId="55" r:id="rId18"/>
    <sheet name="Commercial Forage Box" sheetId="51" state="hidden" r:id="rId19"/>
    <sheet name="26&quot; Portable Hammer Blower" sheetId="20" state="hidden" r:id="rId20"/>
  </sheets>
  <definedNames>
    <definedName name="_xlnm._FilterDatabase" localSheetId="16" hidden="1">'Beet Harvester'!#REF!</definedName>
    <definedName name="_xlnm._FilterDatabase" localSheetId="3" hidden="1">CATTLEMAXX!#REF!</definedName>
    <definedName name="_xlnm._FilterDatabase" localSheetId="0" hidden="1">Cover!#REF!</definedName>
    <definedName name="_xlnm._FilterDatabase" localSheetId="2" hidden="1">'Grinder Mixer'!$L$157:$L$182</definedName>
    <definedName name="_xlnm._FilterDatabase" localSheetId="6" hidden="1">'Hammer Mills'!#REF!</definedName>
    <definedName name="_xlnm._FilterDatabase" localSheetId="4" hidden="1">'Scale Indicators'!#REF!</definedName>
    <definedName name="_xlnm.Print_Area" localSheetId="9">'2100 Forage Box'!$A$1:$G$101</definedName>
    <definedName name="_xlnm.Print_Area" localSheetId="19">'26" Portable Hammer Blower'!$A$1:$G$67</definedName>
    <definedName name="_xlnm.Print_Area" localSheetId="12">'9016 High Dump'!$A$1:$G$31</definedName>
    <definedName name="_xlnm.Print_Area" localSheetId="16">'Beet Harvester'!$A$1:$G$153</definedName>
    <definedName name="_xlnm.Print_Area" localSheetId="17">Brochures!$A$1:$G$28</definedName>
    <definedName name="_xlnm.Print_Area" localSheetId="3">CATTLEMAXX!$A$1:$G$181</definedName>
    <definedName name="_xlnm.Print_Area" localSheetId="10">'CFB Commerical Forage Box'!$A$1:$G$41</definedName>
    <definedName name="_xlnm.Print_Area" localSheetId="18">'Commercial Forage Box'!$A$1:$G$53</definedName>
    <definedName name="_xlnm.Print_Area" localSheetId="0">Cover!$A$1:$G$44</definedName>
    <definedName name="_xlnm.Print_Area" localSheetId="15">Defoliator!$A$1:$G$45</definedName>
    <definedName name="_xlnm.Print_Area" localSheetId="13">Graders!$A$1:$G$36</definedName>
    <definedName name="_xlnm.Print_Area" localSheetId="2">'Grinder Mixer'!$A$1:$G$180</definedName>
    <definedName name="_xlnm.Print_Area" localSheetId="6">'Hammer Mills'!$A$1:$G$88</definedName>
    <definedName name="_xlnm.Print_Area" localSheetId="11">'Horst Running Gear'!$A$1:$G$67</definedName>
    <definedName name="_xlnm.Print_Area" localSheetId="14">'Land Planes'!$A$1:$G$36</definedName>
    <definedName name="_xlnm.Print_Area" localSheetId="4">'Scale Indicators'!$A$1:$G$58</definedName>
    <definedName name="_xlnm.Print_Area" localSheetId="5">Screens!$A$1:$G$44</definedName>
    <definedName name="_xlnm.Print_Area" localSheetId="1">'Table of Contents'!$A$1:$G$27</definedName>
    <definedName name="_xlnm.Print_Area" localSheetId="8">'TOP-SPREAD Bale Processor'!$A$1:$G$43</definedName>
    <definedName name="_xlnm.Print_Area" localSheetId="7">'X-Series'!$A$1:$G$164</definedName>
    <definedName name="Z_EDC9D17B_9440_4D24_AA4D_26356FFD2B56_.wvu.PrintArea" localSheetId="16" hidden="1">'Beet Harvester'!$A$1:$G$78</definedName>
    <definedName name="Z_EDC9D17B_9440_4D24_AA4D_26356FFD2B56_.wvu.PrintArea" localSheetId="15" hidden="1">Defoliator!$A$1:$G$45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3" i="20" l="1"/>
  <c r="S63" i="20" s="1"/>
  <c r="N43" i="20"/>
  <c r="S43" i="20" s="1"/>
  <c r="N36" i="20"/>
  <c r="S36" i="20" s="1"/>
  <c r="N32" i="20"/>
  <c r="S32" i="20" s="1"/>
  <c r="N28" i="20"/>
  <c r="S28" i="20" s="1"/>
  <c r="J38" i="51"/>
  <c r="O38" i="51" s="1"/>
  <c r="N23" i="51"/>
  <c r="J64" i="20"/>
  <c r="M64" i="20" s="1"/>
  <c r="N64" i="20"/>
  <c r="S64" i="20" s="1"/>
  <c r="J65" i="20"/>
  <c r="M65" i="20" s="1"/>
  <c r="N65" i="20"/>
  <c r="S65" i="20" s="1"/>
  <c r="J66" i="20"/>
  <c r="M66" i="20" s="1"/>
  <c r="N66" i="20"/>
  <c r="S66" i="20" s="1"/>
  <c r="N39" i="20"/>
  <c r="J39" i="20"/>
  <c r="O39" i="20" s="1"/>
  <c r="N38" i="20"/>
  <c r="S38" i="20" s="1"/>
  <c r="J38" i="20"/>
  <c r="O38" i="20" s="1"/>
  <c r="N37" i="20"/>
  <c r="S37" i="20" s="1"/>
  <c r="J37" i="20"/>
  <c r="O37" i="20" s="1"/>
  <c r="N35" i="20"/>
  <c r="J35" i="20"/>
  <c r="O35" i="20" s="1"/>
  <c r="N34" i="20"/>
  <c r="S34" i="20" s="1"/>
  <c r="J34" i="20"/>
  <c r="O34" i="20" s="1"/>
  <c r="N33" i="20"/>
  <c r="S33" i="20" s="1"/>
  <c r="J33" i="20"/>
  <c r="O33" i="20" s="1"/>
  <c r="N31" i="20"/>
  <c r="S31" i="20" s="1"/>
  <c r="J31" i="20"/>
  <c r="N30" i="20"/>
  <c r="J30" i="20"/>
  <c r="M30" i="20" s="1"/>
  <c r="N29" i="20"/>
  <c r="S29" i="20" s="1"/>
  <c r="J29" i="20"/>
  <c r="O29" i="20" s="1"/>
  <c r="N27" i="20"/>
  <c r="J27" i="20"/>
  <c r="N46" i="20"/>
  <c r="J46" i="20"/>
  <c r="N45" i="20"/>
  <c r="J45" i="20"/>
  <c r="N44" i="20"/>
  <c r="S44" i="20" s="1"/>
  <c r="J44" i="20"/>
  <c r="N42" i="20"/>
  <c r="J42" i="20"/>
  <c r="N23" i="20"/>
  <c r="J23" i="20"/>
  <c r="N47" i="51"/>
  <c r="J47" i="51"/>
  <c r="N38" i="51"/>
  <c r="S38" i="51" s="1"/>
  <c r="M35" i="20" l="1"/>
  <c r="K35" i="20" s="1"/>
  <c r="P35" i="20" s="1"/>
  <c r="O30" i="20"/>
  <c r="M29" i="20"/>
  <c r="O66" i="20"/>
  <c r="R66" i="20"/>
  <c r="J63" i="20"/>
  <c r="O64" i="20"/>
  <c r="O46" i="20"/>
  <c r="J43" i="20"/>
  <c r="M43" i="20" s="1"/>
  <c r="L43" i="20" s="1"/>
  <c r="Q43" i="20" s="1"/>
  <c r="O44" i="20"/>
  <c r="O42" i="20"/>
  <c r="S46" i="20"/>
  <c r="S42" i="20"/>
  <c r="O45" i="20"/>
  <c r="S45" i="20"/>
  <c r="S30" i="20"/>
  <c r="O27" i="20"/>
  <c r="O31" i="20"/>
  <c r="S27" i="20"/>
  <c r="S35" i="20"/>
  <c r="S39" i="20"/>
  <c r="J28" i="20"/>
  <c r="O28" i="20" s="1"/>
  <c r="J32" i="20"/>
  <c r="O32" i="20" s="1"/>
  <c r="J36" i="20"/>
  <c r="O47" i="51"/>
  <c r="S47" i="51"/>
  <c r="J23" i="51"/>
  <c r="M23" i="51" s="1"/>
  <c r="L65" i="20"/>
  <c r="Q65" i="20" s="1"/>
  <c r="R65" i="20"/>
  <c r="K65" i="20"/>
  <c r="P65" i="20" s="1"/>
  <c r="K64" i="20"/>
  <c r="P64" i="20" s="1"/>
  <c r="L64" i="20"/>
  <c r="Q64" i="20" s="1"/>
  <c r="R64" i="20"/>
  <c r="L66" i="20"/>
  <c r="Q66" i="20" s="1"/>
  <c r="K66" i="20"/>
  <c r="P66" i="20" s="1"/>
  <c r="O65" i="20"/>
  <c r="L30" i="20"/>
  <c r="Q30" i="20" s="1"/>
  <c r="K30" i="20"/>
  <c r="P30" i="20" s="1"/>
  <c r="R30" i="20"/>
  <c r="M34" i="20"/>
  <c r="M27" i="20"/>
  <c r="M33" i="20"/>
  <c r="M39" i="20"/>
  <c r="R29" i="20"/>
  <c r="M38" i="20"/>
  <c r="M31" i="20"/>
  <c r="M37" i="20"/>
  <c r="M46" i="20"/>
  <c r="M45" i="20"/>
  <c r="M44" i="20"/>
  <c r="M42" i="20"/>
  <c r="M23" i="20"/>
  <c r="M47" i="51"/>
  <c r="M38" i="51"/>
  <c r="R35" i="20" l="1"/>
  <c r="L35" i="20"/>
  <c r="Q35" i="20" s="1"/>
  <c r="M28" i="20"/>
  <c r="K28" i="20" s="1"/>
  <c r="P28" i="20" s="1"/>
  <c r="O43" i="20"/>
  <c r="R43" i="20"/>
  <c r="K43" i="20"/>
  <c r="P43" i="20" s="1"/>
  <c r="K29" i="20"/>
  <c r="P29" i="20" s="1"/>
  <c r="L29" i="20"/>
  <c r="Q29" i="20" s="1"/>
  <c r="M32" i="20"/>
  <c r="L32" i="20" s="1"/>
  <c r="Q32" i="20" s="1"/>
  <c r="O63" i="20"/>
  <c r="M63" i="20"/>
  <c r="M36" i="20"/>
  <c r="O36" i="20"/>
  <c r="R33" i="20"/>
  <c r="L33" i="20"/>
  <c r="Q33" i="20" s="1"/>
  <c r="K33" i="20"/>
  <c r="P33" i="20" s="1"/>
  <c r="R27" i="20"/>
  <c r="L27" i="20"/>
  <c r="Q27" i="20" s="1"/>
  <c r="K27" i="20"/>
  <c r="P27" i="20" s="1"/>
  <c r="R34" i="20"/>
  <c r="K34" i="20"/>
  <c r="P34" i="20" s="1"/>
  <c r="L34" i="20"/>
  <c r="Q34" i="20" s="1"/>
  <c r="L37" i="20"/>
  <c r="Q37" i="20" s="1"/>
  <c r="K37" i="20"/>
  <c r="P37" i="20" s="1"/>
  <c r="R37" i="20"/>
  <c r="L31" i="20"/>
  <c r="Q31" i="20" s="1"/>
  <c r="K31" i="20"/>
  <c r="P31" i="20" s="1"/>
  <c r="R31" i="20"/>
  <c r="R39" i="20"/>
  <c r="L39" i="20"/>
  <c r="Q39" i="20" s="1"/>
  <c r="K39" i="20"/>
  <c r="P39" i="20" s="1"/>
  <c r="L38" i="20"/>
  <c r="Q38" i="20" s="1"/>
  <c r="K38" i="20"/>
  <c r="P38" i="20" s="1"/>
  <c r="R38" i="20"/>
  <c r="L45" i="20"/>
  <c r="Q45" i="20" s="1"/>
  <c r="K45" i="20"/>
  <c r="P45" i="20" s="1"/>
  <c r="R45" i="20"/>
  <c r="R46" i="20"/>
  <c r="L46" i="20"/>
  <c r="Q46" i="20" s="1"/>
  <c r="K46" i="20"/>
  <c r="P46" i="20" s="1"/>
  <c r="L44" i="20"/>
  <c r="Q44" i="20" s="1"/>
  <c r="K44" i="20"/>
  <c r="P44" i="20" s="1"/>
  <c r="R44" i="20"/>
  <c r="R42" i="20"/>
  <c r="L42" i="20"/>
  <c r="Q42" i="20" s="1"/>
  <c r="K42" i="20"/>
  <c r="P42" i="20" s="1"/>
  <c r="L23" i="20"/>
  <c r="K23" i="20"/>
  <c r="R47" i="51"/>
  <c r="L47" i="51"/>
  <c r="Q47" i="51" s="1"/>
  <c r="K47" i="51"/>
  <c r="P47" i="51" s="1"/>
  <c r="R38" i="51"/>
  <c r="L38" i="51"/>
  <c r="Q38" i="51" s="1"/>
  <c r="K38" i="51"/>
  <c r="P38" i="51" s="1"/>
  <c r="L23" i="51"/>
  <c r="K23" i="51"/>
  <c r="R28" i="20" l="1"/>
  <c r="L28" i="20"/>
  <c r="Q28" i="20" s="1"/>
  <c r="K32" i="20"/>
  <c r="P32" i="20" s="1"/>
  <c r="R32" i="20"/>
  <c r="R63" i="20"/>
  <c r="K63" i="20"/>
  <c r="P63" i="20" s="1"/>
  <c r="L63" i="20"/>
  <c r="Q63" i="20" s="1"/>
  <c r="R36" i="20"/>
  <c r="K36" i="20"/>
  <c r="P36" i="20" s="1"/>
  <c r="L36" i="20"/>
  <c r="Q36" i="20" s="1"/>
  <c r="N24" i="51"/>
  <c r="N25" i="51"/>
  <c r="N26" i="51"/>
  <c r="N30" i="51"/>
  <c r="N31" i="51"/>
  <c r="N33" i="51"/>
  <c r="N39" i="51"/>
  <c r="N43" i="51"/>
  <c r="N48" i="51"/>
  <c r="N49" i="51"/>
  <c r="N50" i="51"/>
  <c r="S50" i="51" s="1"/>
  <c r="N51" i="51"/>
  <c r="M24" i="51"/>
  <c r="M25" i="51"/>
  <c r="M26" i="51"/>
  <c r="M30" i="51"/>
  <c r="M31" i="51"/>
  <c r="M33" i="51"/>
  <c r="M39" i="51"/>
  <c r="M43" i="51"/>
  <c r="M48" i="51"/>
  <c r="M49" i="51"/>
  <c r="M50" i="51"/>
  <c r="R50" i="51" s="1"/>
  <c r="M51" i="51"/>
  <c r="L24" i="51"/>
  <c r="L25" i="51"/>
  <c r="L26" i="51"/>
  <c r="L30" i="51"/>
  <c r="L31" i="51"/>
  <c r="L33" i="51"/>
  <c r="L39" i="51"/>
  <c r="L43" i="51"/>
  <c r="L48" i="51"/>
  <c r="L49" i="51"/>
  <c r="L50" i="51"/>
  <c r="Q50" i="51" s="1"/>
  <c r="L51" i="51"/>
  <c r="K24" i="51"/>
  <c r="K25" i="51"/>
  <c r="K26" i="51"/>
  <c r="K30" i="51"/>
  <c r="K31" i="51"/>
  <c r="K33" i="51"/>
  <c r="K39" i="51"/>
  <c r="K43" i="51"/>
  <c r="K48" i="51"/>
  <c r="K49" i="51"/>
  <c r="K50" i="51"/>
  <c r="P50" i="51" s="1"/>
  <c r="K51" i="51"/>
  <c r="J24" i="51"/>
  <c r="J25" i="51"/>
  <c r="J26" i="51"/>
  <c r="J30" i="51"/>
  <c r="J31" i="51"/>
  <c r="J33" i="51"/>
  <c r="J39" i="51"/>
  <c r="J43" i="51"/>
  <c r="J48" i="51"/>
  <c r="J49" i="51"/>
  <c r="J50" i="51"/>
  <c r="O50" i="51" s="1"/>
  <c r="J51" i="51"/>
  <c r="S43" i="51" l="1"/>
  <c r="Q43" i="51"/>
  <c r="O43" i="51"/>
  <c r="P43" i="51"/>
  <c r="R43" i="51"/>
  <c r="O49" i="51"/>
  <c r="R49" i="51"/>
  <c r="P49" i="51"/>
  <c r="S49" i="51"/>
  <c r="Q49" i="51"/>
  <c r="O26" i="51"/>
  <c r="P26" i="51"/>
  <c r="S26" i="51"/>
  <c r="Q26" i="51"/>
  <c r="R26" i="51"/>
  <c r="R33" i="51"/>
  <c r="P33" i="51"/>
  <c r="S33" i="51"/>
  <c r="O33" i="51"/>
  <c r="Q33" i="51"/>
  <c r="O39" i="51"/>
  <c r="S39" i="51"/>
  <c r="Q39" i="51"/>
  <c r="P39" i="51"/>
  <c r="R39" i="51"/>
  <c r="Q30" i="51"/>
  <c r="R30" i="51"/>
  <c r="S30" i="51"/>
  <c r="O30" i="51"/>
  <c r="P30" i="51"/>
  <c r="Q31" i="51"/>
  <c r="R31" i="51"/>
  <c r="P31" i="51"/>
  <c r="S31" i="51"/>
  <c r="O31" i="51"/>
  <c r="R48" i="51"/>
  <c r="P48" i="51"/>
  <c r="O48" i="51"/>
  <c r="Q48" i="51"/>
  <c r="S48" i="51"/>
  <c r="Q25" i="51"/>
  <c r="O25" i="51"/>
  <c r="R25" i="51"/>
  <c r="P25" i="51"/>
  <c r="S25" i="51"/>
  <c r="P24" i="51"/>
  <c r="O24" i="51"/>
  <c r="S24" i="51"/>
  <c r="Q24" i="51"/>
  <c r="R24" i="51"/>
  <c r="S51" i="51"/>
  <c r="Q51" i="51"/>
  <c r="O51" i="51"/>
  <c r="P51" i="51"/>
  <c r="R51" i="51"/>
  <c r="O23" i="51" l="1"/>
  <c r="O23" i="20"/>
  <c r="S23" i="20"/>
  <c r="R23" i="20"/>
  <c r="Q23" i="20"/>
  <c r="P23" i="20"/>
  <c r="R23" i="51" l="1"/>
  <c r="S23" i="51"/>
  <c r="P23" i="51"/>
  <c r="Q23" i="51"/>
</calcChain>
</file>

<file path=xl/sharedStrings.xml><?xml version="1.0" encoding="utf-8"?>
<sst xmlns="http://schemas.openxmlformats.org/spreadsheetml/2006/main" count="2231" uniqueCount="1134">
  <si>
    <t>Art's Way Manufacturing Co., Inc.</t>
  </si>
  <si>
    <t>Armstrong, IA  50514-0288</t>
  </si>
  <si>
    <t>712-864-3131</t>
  </si>
  <si>
    <t xml:space="preserve">            LIST PRICES</t>
  </si>
  <si>
    <t>Ordering Instruction</t>
  </si>
  <si>
    <t>CODE</t>
  </si>
  <si>
    <t>SUGGESTED</t>
  </si>
  <si>
    <t>NUMBER</t>
  </si>
  <si>
    <t xml:space="preserve">LIST PRICE </t>
  </si>
  <si>
    <r>
      <t xml:space="preserve">Options </t>
    </r>
    <r>
      <rPr>
        <b/>
        <sz val="10"/>
        <rFont val="Arial"/>
        <family val="2"/>
      </rPr>
      <t>(Dealer Installed) Not required to complete machine</t>
    </r>
  </si>
  <si>
    <t>Set up fee, no discounts apply</t>
  </si>
  <si>
    <t>6812D BEET HARVESTER  (8 &amp; 12 ROW)</t>
  </si>
  <si>
    <t>List Price</t>
  </si>
  <si>
    <t>Standard Features – 8 row and 12 row</t>
  </si>
  <si>
    <t xml:space="preserve">-Main frame assembly w/conveyor roller bed, 60" </t>
  </si>
  <si>
    <t xml:space="preserve">   conveyor eight grab rolls oriented rearward</t>
  </si>
  <si>
    <t xml:space="preserve">-Self contained two circuit hydraulic system operates </t>
  </si>
  <si>
    <t xml:space="preserve">-42" wide belted elevators-to tank &amp; to truck </t>
  </si>
  <si>
    <t xml:space="preserve">   transfer elevator and lower 60" conveyor and </t>
  </si>
  <si>
    <t>-Heavy duty lifter wheel struts / Cast steel lifter wheels</t>
  </si>
  <si>
    <t xml:space="preserve">   ferris wheel</t>
  </si>
  <si>
    <t>-Flex cushion grab rolls with double point adjustment</t>
  </si>
  <si>
    <t xml:space="preserve">   boom operation, boom fold, transfer elevator shift</t>
  </si>
  <si>
    <t>-4½ ton tank capacity</t>
  </si>
  <si>
    <t>- Electric Oil Cooler</t>
  </si>
  <si>
    <t>-Heavy Duty 1000 rpm gearbox</t>
  </si>
  <si>
    <t>-LED Road Lights</t>
  </si>
  <si>
    <t>Ferris Wheel</t>
  </si>
  <si>
    <t>Smooth Roll Behind Lifter Wheels</t>
  </si>
  <si>
    <t>Fixed Lifter Wheel Struts</t>
  </si>
  <si>
    <t>Polyethylene Conveyor Rolls</t>
  </si>
  <si>
    <t>BE8R22ACG</t>
  </si>
  <si>
    <t>Flexed Lifter Wheel Struts</t>
  </si>
  <si>
    <t>Steel Conveyor Rolls</t>
  </si>
  <si>
    <t>BE8R22ADG</t>
  </si>
  <si>
    <t>Star Roll Behind Lifter Wheels</t>
  </si>
  <si>
    <t>BE8R30ADGDM</t>
  </si>
  <si>
    <t>BE12R22ABG</t>
  </si>
  <si>
    <t>BE12R22ACG</t>
  </si>
  <si>
    <t>BE12R22ADG</t>
  </si>
  <si>
    <t>Constant velocity with 1-3/4 - 20 spline yoke (ISO)</t>
  </si>
  <si>
    <t>Standard Features</t>
  </si>
  <si>
    <t>TOP-SPREAD Loader Mounted Spreaders</t>
  </si>
  <si>
    <t xml:space="preserve"> Models 864 and 664</t>
  </si>
  <si>
    <r>
      <rPr>
        <b/>
        <sz val="10"/>
        <color indexed="8"/>
        <rFont val="Calibri"/>
        <family val="2"/>
      </rPr>
      <t>Standard Features</t>
    </r>
  </si>
  <si>
    <t>Skid Steer Requirements</t>
  </si>
  <si>
    <t>• 3/4” Flush Face Hydraulic Quick Connect Couplers</t>
  </si>
  <si>
    <t>Operating Capacity:</t>
  </si>
  <si>
    <t>• 14 Pin Deutsch Electrical Plug</t>
  </si>
  <si>
    <t>Hydraulic Flow:</t>
  </si>
  <si>
    <t>• Bi-directional Apron Chain</t>
  </si>
  <si>
    <t>• 56 Cup Knives</t>
  </si>
  <si>
    <t>• Adjustable Apron Speed</t>
  </si>
  <si>
    <t>• Skid Loader Quick Attach Bracket</t>
  </si>
  <si>
    <t>664 - For Up To 5'x6' round bale or 4'x4'x6' square bale</t>
  </si>
  <si>
    <t>864 - For Up To 5'x6' round bale or 4'x4'x8' square bale</t>
  </si>
  <si>
    <r>
      <t xml:space="preserve">Options </t>
    </r>
    <r>
      <rPr>
        <b/>
        <sz val="10"/>
        <rFont val="Arial"/>
        <family val="2"/>
      </rPr>
      <t>(Not Required to Complete Machine)</t>
    </r>
  </si>
  <si>
    <t>Skidsteer-Universal Wire Harness</t>
  </si>
  <si>
    <t>Universal Wire Harness- Extended Length</t>
  </si>
  <si>
    <t>664 Mulch Screen Kit-Field Installed</t>
  </si>
  <si>
    <t>864 Mulch Screen Kit-Field Installed</t>
  </si>
  <si>
    <t>8200 COMMERCIAL RECEIVER BOX</t>
  </si>
  <si>
    <t>Inside Width - 8'</t>
  </si>
  <si>
    <t>Hydraulic Tailgate</t>
  </si>
  <si>
    <t>Inside Height: 94 3/4"</t>
  </si>
  <si>
    <t>304 Stainless Steel Sides</t>
  </si>
  <si>
    <t>Two 667X Apron Chains</t>
  </si>
  <si>
    <t>3/4" Densilite Poly Floor</t>
  </si>
  <si>
    <t>Four Welded Metering Augers (3 Large, 1 small)</t>
  </si>
  <si>
    <t>Transport Lights</t>
  </si>
  <si>
    <t>CA-550 Roller Chain for Cross Conveyor</t>
  </si>
  <si>
    <t>*</t>
  </si>
  <si>
    <t>Lift Jack</t>
  </si>
  <si>
    <t>Welded Steel Frame</t>
  </si>
  <si>
    <t>22' Front/Rear Unload</t>
  </si>
  <si>
    <t>22' Rear Unload</t>
  </si>
  <si>
    <t>24' Front/Rear Unload</t>
  </si>
  <si>
    <t>24' Rear Unload</t>
  </si>
  <si>
    <t>Truck Mount Saddles</t>
  </si>
  <si>
    <t>Scale Weigh Bars</t>
  </si>
  <si>
    <t>Standard Connection Bars</t>
  </si>
  <si>
    <t>24' Rear Work Lights</t>
  </si>
  <si>
    <t>Fenders for 22' Box</t>
  </si>
  <si>
    <t>Fenders for 24' Box</t>
  </si>
  <si>
    <t>24" Fold Down Cross Conveyor Extension</t>
  </si>
  <si>
    <t>Scale Indicator-Weigh Tronix 640XL</t>
  </si>
  <si>
    <t>Set up at Factory Charge (no discounts apply)</t>
  </si>
  <si>
    <t>LIST PRICES</t>
  </si>
  <si>
    <t>FOUR WHEEL WAGONS</t>
  </si>
  <si>
    <t>SIX WHEEL WAGONS</t>
  </si>
  <si>
    <t xml:space="preserve"> Pull Type Graders</t>
  </si>
  <si>
    <t>-15 Degree blade tilt for slope cuts</t>
  </si>
  <si>
    <t>-Four hydraulic cylinders and  hoses (standard unit)</t>
  </si>
  <si>
    <t>-42 Degree blade angle with blade swing</t>
  </si>
  <si>
    <t>-Five hydraulic cylinders and  hoses (steering unit)</t>
  </si>
  <si>
    <t>-15" Ground Clearance, 30" blade height</t>
  </si>
  <si>
    <t>-Combination single/double hitch</t>
  </si>
  <si>
    <t>-Replaceable high carbon steel cutting edge</t>
  </si>
  <si>
    <t>-Box scraper ends</t>
  </si>
  <si>
    <t>-Three hydraulic tractor valves (angle, tilt, raise)</t>
  </si>
  <si>
    <t>-Weight box, storage parking jack</t>
  </si>
  <si>
    <t>-Four hydraulic tractor valves (rear steering)</t>
  </si>
  <si>
    <t>-Requires 40-180 horse power</t>
  </si>
  <si>
    <t>-Hydraulic tips included</t>
  </si>
  <si>
    <t>Model 1200 - 12' Blade Width</t>
  </si>
  <si>
    <t>LS1200S</t>
  </si>
  <si>
    <t>Model 1400 - 14' Blade Width</t>
  </si>
  <si>
    <t>LS1400S</t>
  </si>
  <si>
    <t>Model 1600 - 16' Blade Width</t>
  </si>
  <si>
    <t>LS1600S</t>
  </si>
  <si>
    <t>Model 1200 - 12' Blade Width with Rear Steering</t>
  </si>
  <si>
    <t>LS1200R</t>
  </si>
  <si>
    <t>Model 1400 - 14' Blade Width with Rear Steering</t>
  </si>
  <si>
    <t>LS1400R</t>
  </si>
  <si>
    <t>Model 1600 - 16' Blade Width with Rear Steering</t>
  </si>
  <si>
    <t>LS1600R</t>
  </si>
  <si>
    <r>
      <t xml:space="preserve">Options </t>
    </r>
    <r>
      <rPr>
        <b/>
        <sz val="10"/>
        <rFont val="Arial"/>
        <family val="2"/>
      </rPr>
      <t>Not required to complete machine</t>
    </r>
  </si>
  <si>
    <t>Optional gauge wheel, right hand</t>
  </si>
  <si>
    <t>LS2000018</t>
  </si>
  <si>
    <t>Optional gauge wheel, left hand</t>
  </si>
  <si>
    <t>LS2000017</t>
  </si>
  <si>
    <t>One Piece 26" Hammer Mill</t>
  </si>
  <si>
    <t>1000 RPM Drive Mill</t>
  </si>
  <si>
    <t>Ninety-six 4-way Reversible Hammers</t>
  </si>
  <si>
    <t>15 x 8 Rims</t>
  </si>
  <si>
    <t>Tube Constructed Frame</t>
  </si>
  <si>
    <t>11L - 15 - 8 Ply Tires</t>
  </si>
  <si>
    <t>Overrun Clutch Primary PTO</t>
  </si>
  <si>
    <t>Throat magnet - #4 x 24"</t>
  </si>
  <si>
    <t>42" Dual Fan Blade Blower</t>
  </si>
  <si>
    <t>1000 RPM Direct-Drive Blower</t>
  </si>
  <si>
    <t>No Air System Needed</t>
  </si>
  <si>
    <t>Independent Height Adjustment</t>
  </si>
  <si>
    <t>Supplement Ingredient Port</t>
  </si>
  <si>
    <t xml:space="preserve">Suggested </t>
  </si>
  <si>
    <t>1/8" Screen</t>
  </si>
  <si>
    <t>5/32" Screen</t>
  </si>
  <si>
    <t>3/16" Screen</t>
  </si>
  <si>
    <t>1/4" Screen</t>
  </si>
  <si>
    <t>5/16" Screen</t>
  </si>
  <si>
    <t>3/8" Screen</t>
  </si>
  <si>
    <t>1/2" Screen</t>
  </si>
  <si>
    <t>5/8" Screen</t>
  </si>
  <si>
    <t>3/4" Screen</t>
  </si>
  <si>
    <t>1" Screen</t>
  </si>
  <si>
    <t>1-1/4" Screen</t>
  </si>
  <si>
    <t>1-1/2" Screen</t>
  </si>
  <si>
    <t>2" Screen</t>
  </si>
  <si>
    <r>
      <t xml:space="preserve">Discharge Options </t>
    </r>
    <r>
      <rPr>
        <b/>
        <sz val="10"/>
        <rFont val="Arial"/>
        <family val="2"/>
      </rPr>
      <t>(Not required to complete machine)</t>
    </r>
  </si>
  <si>
    <t>High Speed  Defoliators</t>
  </si>
  <si>
    <t>-12 Row 22" row spacing</t>
  </si>
  <si>
    <t>-1000 RPM PTO drive</t>
  </si>
  <si>
    <t>- 8 Row 22" row spacing</t>
  </si>
  <si>
    <t>-Hinged side shields</t>
  </si>
  <si>
    <t>-Power band belt drives</t>
  </si>
  <si>
    <t>-Two lift cylinders &amp; hoses included</t>
  </si>
  <si>
    <t>-Spring loaded backside idlers</t>
  </si>
  <si>
    <t>-Pull type hitch</t>
  </si>
  <si>
    <t>-Easy access heavy duty belting cover</t>
  </si>
  <si>
    <t>#1 cupped knives, steel front rotor, 3 cluster</t>
  </si>
  <si>
    <t>BE1222AHS06H</t>
  </si>
  <si>
    <t>1222HS Base Unit with Hydraulic Top Door</t>
  </si>
  <si>
    <t>#2 rubber cluster 12 inch-6 pin</t>
  </si>
  <si>
    <t>#3 rubber cluster 12 inch-8 pin</t>
  </si>
  <si>
    <t>BE822HS</t>
  </si>
  <si>
    <t>822HS Base Unit with Hydraulic Top Door</t>
  </si>
  <si>
    <t>Rear Steering Assembly – Manual control, Straight axle (1222 only)</t>
  </si>
  <si>
    <t>Rear Steering Assembly - Manual Control, Straight Axle (822 only)</t>
  </si>
  <si>
    <t>Rear Steering Assembly - Manual Control, Offset Axle (1222 only)</t>
  </si>
  <si>
    <t>Rear Steering Assembly - Manual Control, Offset Axle (822 only)</t>
  </si>
  <si>
    <t>Wheel Assembly, Tandem Walking (1222 &amp; 822)</t>
  </si>
  <si>
    <t>Wheel Assembly, Wide Walking Tandem (1222 only)</t>
  </si>
  <si>
    <t>Wheel Assembly, Wide (1222 only)</t>
  </si>
  <si>
    <r>
      <t xml:space="preserve">Options </t>
    </r>
    <r>
      <rPr>
        <sz val="12"/>
        <rFont val="Arial"/>
        <family val="2"/>
      </rPr>
      <t>(</t>
    </r>
    <r>
      <rPr>
        <sz val="11"/>
        <color theme="1"/>
        <rFont val="Calibri"/>
        <family val="2"/>
        <scheme val="minor"/>
      </rPr>
      <t>Scalpers, not required to complete machine</t>
    </r>
    <r>
      <rPr>
        <sz val="12"/>
        <rFont val="Arial"/>
        <family val="2"/>
      </rPr>
      <t>)</t>
    </r>
  </si>
  <si>
    <t>Fixed Front Stabilizer Wheels</t>
  </si>
  <si>
    <t>Mechanical knife scalpers 12-row</t>
  </si>
  <si>
    <t>Mechanical Knife scalpers 8-row</t>
  </si>
  <si>
    <t>Mechanical disc scalpers 12-row</t>
  </si>
  <si>
    <t>Mechanical disc scalpers 8-row</t>
  </si>
  <si>
    <t>-Heavy duty 540 rpm implement drive line</t>
  </si>
  <si>
    <t>-Ingredient supplement hopper</t>
  </si>
  <si>
    <t>-Discharge auger hood w/spring loaded relief baffle</t>
  </si>
  <si>
    <t>-Tongue jack and safety chain</t>
  </si>
  <si>
    <t>-Spring loaded tank lid</t>
  </si>
  <si>
    <t xml:space="preserve">3' Bolt On Extension </t>
  </si>
  <si>
    <t xml:space="preserve">6' Bolt On Extension </t>
  </si>
  <si>
    <t xml:space="preserve">6' Folding Extension </t>
  </si>
  <si>
    <t>H160105</t>
  </si>
  <si>
    <t>H160106</t>
  </si>
  <si>
    <t>H160400</t>
  </si>
  <si>
    <t>One Piece 26" Hammer Mill with Air System</t>
  </si>
  <si>
    <t>1000 or 540 RPM Drive</t>
  </si>
  <si>
    <t>15 x 4.5 Rims</t>
  </si>
  <si>
    <t>8" diameter x 10' long discharge auger</t>
  </si>
  <si>
    <t>7.60 x 15 - 8 Ply Tires</t>
  </si>
  <si>
    <t>-Ninety-six - 4-way Reversible Hammers</t>
  </si>
  <si>
    <t>-Throat magnet - #4 x 24"</t>
  </si>
  <si>
    <t>-Stable auger out base</t>
  </si>
  <si>
    <t>-Air system</t>
  </si>
  <si>
    <r>
      <t xml:space="preserve">    </t>
    </r>
    <r>
      <rPr>
        <sz val="11"/>
        <color theme="1"/>
        <rFont val="Calibri"/>
        <family val="2"/>
        <scheme val="minor"/>
      </rPr>
      <t>(Requires 40-60hp electric motor - NEMA frames 324T, 326T,</t>
    </r>
  </si>
  <si>
    <t xml:space="preserve">     364T &amp; 365T)  (Drive lines are included in PTO drive option)</t>
  </si>
  <si>
    <t>(Must choose one with electric drive option)</t>
  </si>
  <si>
    <t>8 Gr. Motor pulley for electric drive</t>
  </si>
  <si>
    <r>
      <t xml:space="preserve">    </t>
    </r>
    <r>
      <rPr>
        <sz val="11"/>
        <color theme="1"/>
        <rFont val="Calibri"/>
        <family val="2"/>
        <scheme val="minor"/>
      </rPr>
      <t>NEMA frame 286T (1-7/8" shaft)</t>
    </r>
  </si>
  <si>
    <r>
      <t xml:space="preserve">    </t>
    </r>
    <r>
      <rPr>
        <sz val="11"/>
        <color theme="1"/>
        <rFont val="Calibri"/>
        <family val="2"/>
        <scheme val="minor"/>
      </rPr>
      <t>NEMA frame 324T &amp; 326T (2-1/8" shaft)</t>
    </r>
  </si>
  <si>
    <t>-105 Bushel tank capacity</t>
  </si>
  <si>
    <t>-8" diameter x 10' long unloading auger</t>
  </si>
  <si>
    <t xml:space="preserve">   Mechanical features spring loaded lift assist</t>
  </si>
  <si>
    <t>-Seventy-two -  4-way reversible hammers</t>
  </si>
  <si>
    <t xml:space="preserve">   Hydraulic features hydraulic lift cylinder</t>
  </si>
  <si>
    <t>-Four large inspection windows in tank</t>
  </si>
  <si>
    <t xml:space="preserve">-Throat magnet - #4 x 18" </t>
  </si>
  <si>
    <t>-Ladder &amp; fenders</t>
  </si>
  <si>
    <t>-10:00 x 15 8 ply tires</t>
  </si>
  <si>
    <t>-Double #60 drive to mixer and discharge</t>
  </si>
  <si>
    <t xml:space="preserve">-Tilted high speed flighting </t>
  </si>
  <si>
    <t>3' Folding Extension</t>
  </si>
  <si>
    <t>6' Folding Extension</t>
  </si>
  <si>
    <t>3' Bolt On Extension</t>
  </si>
  <si>
    <t>6' Bolt On Extension</t>
  </si>
  <si>
    <t>Highway Light Kit</t>
  </si>
  <si>
    <t>Hydraulic Package for Field Kit Auger Feeder</t>
  </si>
  <si>
    <t>-165 bushel tank capacity</t>
  </si>
  <si>
    <t xml:space="preserve">-Upper &amp; lower replaceable wear plates   </t>
  </si>
  <si>
    <t>-Five large inspection windows</t>
  </si>
  <si>
    <t xml:space="preserve">     (3-right front, 1-back, 1- left front)</t>
  </si>
  <si>
    <t>-Remote control operation for self-contained hydraulics</t>
  </si>
  <si>
    <t>-Hydraulic discharge drive</t>
  </si>
  <si>
    <t xml:space="preserve">-Throat magnet - #4 x 24" </t>
  </si>
  <si>
    <t>-13.50 x 16.1 8 ply tires</t>
  </si>
  <si>
    <t>-Rubber flighting kit for fibrous feed</t>
  </si>
  <si>
    <t xml:space="preserve">-10" diameter x 12' long high capacity unloading </t>
  </si>
  <si>
    <t xml:space="preserve">       auger with hydraulic lift cylinder &amp; swing motor</t>
  </si>
  <si>
    <t>-LED highway lights</t>
  </si>
  <si>
    <t>-Centralized grease point</t>
  </si>
  <si>
    <t>-Mud flaps</t>
  </si>
  <si>
    <t>-Tube style auger feeder</t>
  </si>
  <si>
    <t>-Non-slip ladder &amp; fenders</t>
  </si>
  <si>
    <t>-13 gallon hydraulic tank</t>
  </si>
  <si>
    <t>-Large jack shaft and bearing</t>
  </si>
  <si>
    <t>-Overrunning clutch P.T.O.</t>
  </si>
  <si>
    <r>
      <t xml:space="preserve">Self-Contained Hydraulic Units </t>
    </r>
    <r>
      <rPr>
        <b/>
        <sz val="10"/>
        <rFont val="Arial"/>
        <family val="2"/>
      </rPr>
      <t>utilize a belt driven hydraulic pump</t>
    </r>
  </si>
  <si>
    <r>
      <t>Options -</t>
    </r>
    <r>
      <rPr>
        <b/>
        <sz val="10"/>
        <rFont val="Arial"/>
        <family val="2"/>
      </rPr>
      <t xml:space="preserve"> not required to complete machine</t>
    </r>
  </si>
  <si>
    <t xml:space="preserve">3' Folding Extension </t>
  </si>
  <si>
    <t>Support Arm for Scale Indicator</t>
  </si>
  <si>
    <t>Field Installed Trough Auger Feeder for Ear Corn</t>
  </si>
  <si>
    <t>20' Wire Extension for Self-Contained Manual Control Box</t>
  </si>
  <si>
    <t>Support Arm, Scale Indicator</t>
  </si>
  <si>
    <t>Spring Assist, AF Field Install</t>
  </si>
  <si>
    <t>-140 bushel tank capacity</t>
  </si>
  <si>
    <t xml:space="preserve">-8" diameter x 10' long high capacity unloading </t>
  </si>
  <si>
    <t xml:space="preserve">       auger with hydraulic lift cylinder</t>
  </si>
  <si>
    <t>-One piece 20" hammer mill with air system</t>
  </si>
  <si>
    <t>-Seventy-Two - 4-Way reversible hammers</t>
  </si>
  <si>
    <t>-Highway lights</t>
  </si>
  <si>
    <t>- Heavy duty implement drive line</t>
  </si>
  <si>
    <t>-Tractor hydraulic system, minimum of 15GPM @ min 2000 PSI</t>
  </si>
  <si>
    <t>Tractor Operated Hydraulic Units</t>
  </si>
  <si>
    <t>6' Folding Extension Kit</t>
  </si>
  <si>
    <t>CATTLEMAXX 6140</t>
  </si>
  <si>
    <t>-Double #60 drive to mixer Auger</t>
  </si>
  <si>
    <t>-Hydraulic discharge auger</t>
  </si>
  <si>
    <t>-Five large inspection windows in tank</t>
  </si>
  <si>
    <t>-Ladder and fenders</t>
  </si>
  <si>
    <t>Basic unit with 540 RPM Drive, Scale Ready Hitch &amp; Spindles</t>
  </si>
  <si>
    <t xml:space="preserve">Basic unit with 540 RPM Drive, Scale Ready Hitch &amp; Spindles, Hyd. </t>
  </si>
  <si>
    <t>Auger Feed</t>
  </si>
  <si>
    <r>
      <t xml:space="preserve">             </t>
    </r>
    <r>
      <rPr>
        <b/>
        <sz val="10"/>
        <rFont val="Arial"/>
        <family val="2"/>
      </rPr>
      <t>Order Rolls, Roll Speed Differential from below.</t>
    </r>
  </si>
  <si>
    <t>6' Bolt on Extension</t>
  </si>
  <si>
    <t>CATTLEMAXX 6105</t>
  </si>
  <si>
    <t>-105 bushel tank capacity</t>
  </si>
  <si>
    <t>-Tilted high speed flighting</t>
  </si>
  <si>
    <t>Options - Next Page</t>
  </si>
  <si>
    <t>CATTLEMAXX 6105 (continued)</t>
  </si>
  <si>
    <t>-13:50 x 16.1 8 ply tires</t>
  </si>
  <si>
    <r>
      <t xml:space="preserve">Self-Contained Hydraulic Units </t>
    </r>
    <r>
      <rPr>
        <b/>
        <sz val="9"/>
        <rFont val="Arial"/>
        <family val="2"/>
      </rPr>
      <t>utilize a belt driven hydraulic pump</t>
    </r>
  </si>
  <si>
    <t>Basic Unit Self-Contained, Scale Ready Hitch &amp; Spindles</t>
  </si>
  <si>
    <t>Basic Unit Self-Contained, Scale Ready Hitch &amp; Spindles,</t>
  </si>
  <si>
    <t xml:space="preserve">       Hyd Auger Feeder</t>
  </si>
  <si>
    <t>-Order field kit by code number and description.</t>
  </si>
  <si>
    <t>-Order options if applicable by code number and description</t>
  </si>
  <si>
    <t>Weigh-Tronix Model 640 &amp; 640XL</t>
  </si>
  <si>
    <t>The Model 640/640XL indicators are simple Gross/Tar/Net weight indicators which include 1.1 digits on the 640,</t>
  </si>
  <si>
    <t>or optional 2” on the 640XL. Included standard is an RD40/XL port. Display is LCD, 14-segment, with bright</t>
  </si>
  <si>
    <t xml:space="preserve">yellow green adjustable backlighting for easy viewing regardless of lighting conditions. Operates from 12VDC </t>
  </si>
  <si>
    <t>source and has selectable weight filtering, 100 accumulator memory channels, with individual statistics (count,</t>
  </si>
  <si>
    <t xml:space="preserve">total, and average weight accumulated) with alpha-numeric identification of those channels.  </t>
  </si>
  <si>
    <t>Weigh-Tronix Model 2060</t>
  </si>
  <si>
    <t>A robust, programmable indicator, featuring an industry leading 6" (15 cm) backlit graphic display,</t>
  </si>
  <si>
    <t>alphanumeric keypad, five programmable soft keys and a range connectivity options for ease of use. Supplied</t>
  </si>
  <si>
    <t xml:space="preserve">with Standard Scale software which features Gross, Tare, or Net weighing modes, Target Load or Unload, </t>
  </si>
  <si>
    <t xml:space="preserve">Auto-Loc Channels, Auto-Accumulation, 200 user defined memory channels, USB File transfer, and </t>
  </si>
  <si>
    <t xml:space="preserve">Customization Output that allows users to interface with allows users to interface with </t>
  </si>
  <si>
    <t>optional light and audible alarm.</t>
  </si>
  <si>
    <t>Options, Accessories</t>
  </si>
  <si>
    <t xml:space="preserve">      Horn and Light Kit</t>
  </si>
  <si>
    <t xml:space="preserve">      Battery Box Kit w/clamps (Less Battery)</t>
  </si>
  <si>
    <t>004820</t>
  </si>
  <si>
    <t>004830</t>
  </si>
  <si>
    <t>004840</t>
  </si>
  <si>
    <t>004850</t>
  </si>
  <si>
    <t>004860</t>
  </si>
  <si>
    <t>004870</t>
  </si>
  <si>
    <t>004890</t>
  </si>
  <si>
    <t>004900</t>
  </si>
  <si>
    <t>004910</t>
  </si>
  <si>
    <t>004930</t>
  </si>
  <si>
    <t>004940</t>
  </si>
  <si>
    <t>004950</t>
  </si>
  <si>
    <t>004960</t>
  </si>
  <si>
    <t xml:space="preserve"> Land Planes</t>
  </si>
  <si>
    <t>- 4-1/2" diameter depth control cylinder</t>
  </si>
  <si>
    <t>-Blade depth 22"</t>
  </si>
  <si>
    <t>Basic Unit, Model 2400, 24' blade width (folding wings)</t>
  </si>
  <si>
    <t>Basic Unit, Model 3000, 30' blade width (folding wings)</t>
  </si>
  <si>
    <t>High floatation tires - 26 x 12 - 12</t>
  </si>
  <si>
    <t xml:space="preserve">    Single wheel kit - 2 single tires and forks</t>
  </si>
  <si>
    <t xml:space="preserve">    Dual wheel kit - 2 double forks &amp; 4 tires</t>
  </si>
  <si>
    <t>V180597</t>
  </si>
  <si>
    <t>V180580</t>
  </si>
  <si>
    <t>Kit - Hitch bar standard, category 4 N (3000)</t>
  </si>
  <si>
    <t>V180585</t>
  </si>
  <si>
    <t>Kit - Quick Hitch Attachment</t>
  </si>
  <si>
    <t>S-tine Attachment</t>
  </si>
  <si>
    <t xml:space="preserve">    Model 2400</t>
  </si>
  <si>
    <t xml:space="preserve">    Model 3000</t>
  </si>
  <si>
    <t>597210</t>
  </si>
  <si>
    <t>597250</t>
  </si>
  <si>
    <t>597070</t>
  </si>
  <si>
    <t>367460</t>
  </si>
  <si>
    <t>605780</t>
  </si>
  <si>
    <t>367200</t>
  </si>
  <si>
    <t>605790</t>
  </si>
  <si>
    <t>458430</t>
  </si>
  <si>
    <t>605810</t>
  </si>
  <si>
    <t>528770</t>
  </si>
  <si>
    <t>528780</t>
  </si>
  <si>
    <t>528790</t>
  </si>
  <si>
    <t>528800</t>
  </si>
  <si>
    <t>560800</t>
  </si>
  <si>
    <t>560370</t>
  </si>
  <si>
    <t>367420</t>
  </si>
  <si>
    <t>634600</t>
  </si>
  <si>
    <t>634610</t>
  </si>
  <si>
    <t>634620</t>
  </si>
  <si>
    <t>634630</t>
  </si>
  <si>
    <t>588430</t>
  </si>
  <si>
    <t>605760</t>
  </si>
  <si>
    <t>588440</t>
  </si>
  <si>
    <t>605770</t>
  </si>
  <si>
    <t>585800</t>
  </si>
  <si>
    <t>584310</t>
  </si>
  <si>
    <t>584400</t>
  </si>
  <si>
    <t>584300</t>
  </si>
  <si>
    <t>528760</t>
  </si>
  <si>
    <t>593920</t>
  </si>
  <si>
    <t>626850</t>
  </si>
  <si>
    <t>587110</t>
  </si>
  <si>
    <t>626990</t>
  </si>
  <si>
    <t>616360</t>
  </si>
  <si>
    <t>610010</t>
  </si>
  <si>
    <t>610000</t>
  </si>
  <si>
    <t>610050</t>
  </si>
  <si>
    <t>610040</t>
  </si>
  <si>
    <t>611970</t>
  </si>
  <si>
    <t>611980</t>
  </si>
  <si>
    <t>611950</t>
  </si>
  <si>
    <t>611960</t>
  </si>
  <si>
    <t>613800</t>
  </si>
  <si>
    <t>610030</t>
  </si>
  <si>
    <t>610020</t>
  </si>
  <si>
    <t>397390</t>
  </si>
  <si>
    <t>397630</t>
  </si>
  <si>
    <t>597740</t>
  </si>
  <si>
    <t>597720</t>
  </si>
  <si>
    <t>597700</t>
  </si>
  <si>
    <t>597730</t>
  </si>
  <si>
    <t>486730</t>
  </si>
  <si>
    <t>634640</t>
  </si>
  <si>
    <t>634650</t>
  </si>
  <si>
    <t>423970</t>
  </si>
  <si>
    <t>423990</t>
  </si>
  <si>
    <t>157700</t>
  </si>
  <si>
    <t>187630</t>
  </si>
  <si>
    <t>157710</t>
  </si>
  <si>
    <t>157720</t>
  </si>
  <si>
    <t>157730</t>
  </si>
  <si>
    <t>157740</t>
  </si>
  <si>
    <t>157750</t>
  </si>
  <si>
    <t>157760</t>
  </si>
  <si>
    <t>157780</t>
  </si>
  <si>
    <t>157770</t>
  </si>
  <si>
    <t>157790</t>
  </si>
  <si>
    <t>157800</t>
  </si>
  <si>
    <t>157810</t>
  </si>
  <si>
    <t>556670</t>
  </si>
  <si>
    <t>556680</t>
  </si>
  <si>
    <t>615780</t>
  </si>
  <si>
    <t>615790</t>
  </si>
  <si>
    <t>135430</t>
  </si>
  <si>
    <t>607990</t>
  </si>
  <si>
    <t>608030</t>
  </si>
  <si>
    <t>608710</t>
  </si>
  <si>
    <t>608700</t>
  </si>
  <si>
    <t>613470</t>
  </si>
  <si>
    <t>614070</t>
  </si>
  <si>
    <t>613490</t>
  </si>
  <si>
    <t>410210</t>
  </si>
  <si>
    <t>410220</t>
  </si>
  <si>
    <t>650500</t>
  </si>
  <si>
    <t>650600</t>
  </si>
  <si>
    <t>636080</t>
  </si>
  <si>
    <t>636085</t>
  </si>
  <si>
    <t>650555</t>
  </si>
  <si>
    <t>650655</t>
  </si>
  <si>
    <t>630081</t>
  </si>
  <si>
    <t>630071</t>
  </si>
  <si>
    <t>630101</t>
  </si>
  <si>
    <t>630091</t>
  </si>
  <si>
    <t>632990</t>
  </si>
  <si>
    <t>627020</t>
  </si>
  <si>
    <t>630460</t>
  </si>
  <si>
    <t>633160</t>
  </si>
  <si>
    <t>630400</t>
  </si>
  <si>
    <t>630390</t>
  </si>
  <si>
    <t>630440</t>
  </si>
  <si>
    <t>630450</t>
  </si>
  <si>
    <t>630470</t>
  </si>
  <si>
    <t>402740</t>
  </si>
  <si>
    <t>558000</t>
  </si>
  <si>
    <t>605600</t>
  </si>
  <si>
    <t>575380</t>
  </si>
  <si>
    <t>564010</t>
  </si>
  <si>
    <t>564020</t>
  </si>
  <si>
    <t>607250</t>
  </si>
  <si>
    <t>606000</t>
  </si>
  <si>
    <t>588900</t>
  </si>
  <si>
    <t>567950</t>
  </si>
  <si>
    <t>593600</t>
  </si>
  <si>
    <t>599800</t>
  </si>
  <si>
    <t>599750</t>
  </si>
  <si>
    <t>566500</t>
  </si>
  <si>
    <t>598900</t>
  </si>
  <si>
    <t>584260</t>
  </si>
  <si>
    <t>567310</t>
  </si>
  <si>
    <t>567340</t>
  </si>
  <si>
    <t>594350</t>
  </si>
  <si>
    <t>567350</t>
  </si>
  <si>
    <t>593700</t>
  </si>
  <si>
    <t>624000</t>
  </si>
  <si>
    <t>624010</t>
  </si>
  <si>
    <t>624220</t>
  </si>
  <si>
    <t>X Series - Vertical Spreader</t>
  </si>
  <si>
    <t>•Double Berma 350 Gear Drive</t>
  </si>
  <si>
    <t>•1/2" Densilite Floor &amp; Gate Slides</t>
  </si>
  <si>
    <t>•Flared Sides</t>
  </si>
  <si>
    <t>•Color-Coded Easy Grip Hydraulic Connectors</t>
  </si>
  <si>
    <t>•Green Box, Black Frame</t>
  </si>
  <si>
    <t>•Guillotine Style Slop Gate, Hydraulically Operated</t>
  </si>
  <si>
    <t>Standard Features - X700</t>
  </si>
  <si>
    <t>Standard Features - X900</t>
  </si>
  <si>
    <t>•6-1/2' Inside Width</t>
  </si>
  <si>
    <t>•20' Length</t>
  </si>
  <si>
    <t>•Berma SRT8 Vertical Beaters, Removable</t>
  </si>
  <si>
    <t>•Berma SRT18 Vertical Beaters, Removable</t>
  </si>
  <si>
    <t>•683 Cu. Ft. Heaped Capacity</t>
  </si>
  <si>
    <t>•909 Cu. Ft. Heaped Capacity</t>
  </si>
  <si>
    <t>X700 - X Series 18' Pull-Type, Tandem Axle</t>
  </si>
  <si>
    <t>X700 - X Series 18' Pull-Type, Tandem Axle with Load Cells</t>
  </si>
  <si>
    <t>X900 - X Series 20' Pull-Type, Tandem Axle</t>
  </si>
  <si>
    <t>X900 - X Series 20' Pull-Type, Tandem Axle with Load Cells</t>
  </si>
  <si>
    <t>Hardened Beater Teeth Kit (X900) (Field Installed)</t>
  </si>
  <si>
    <t>597230</t>
  </si>
  <si>
    <t>Ferris Wheel Flap Kit</t>
  </si>
  <si>
    <t>Ferris Wheel Stripper Assembly</t>
  </si>
  <si>
    <t>660700</t>
  </si>
  <si>
    <t>621780</t>
  </si>
  <si>
    <t>-Select base machine based on cleaning roll preference</t>
  </si>
  <si>
    <t>-Select 1 each from Main Unit Features</t>
  </si>
  <si>
    <t>-Select Desired Optional Features</t>
  </si>
  <si>
    <t xml:space="preserve">-2-24.5 x 32 12 ply tires </t>
  </si>
  <si>
    <t>BE6812DFP</t>
  </si>
  <si>
    <t>BE6812DFS</t>
  </si>
  <si>
    <t>BE6812DFD</t>
  </si>
  <si>
    <t>Category 1: Axle Configurations</t>
  </si>
  <si>
    <r>
      <t xml:space="preserve">Main Unit, Feature Selection </t>
    </r>
    <r>
      <rPr>
        <b/>
        <i/>
        <sz val="10"/>
        <rFont val="Arial"/>
        <family val="2"/>
      </rPr>
      <t>must choose 1 from each category</t>
    </r>
  </si>
  <si>
    <t>Standard Fixed Position Axles</t>
  </si>
  <si>
    <t xml:space="preserve">Manually Controlled Leveling Axles </t>
  </si>
  <si>
    <t>Includes 1 Fixed Axle and 1 Hydraulically Adjustable Axle</t>
  </si>
  <si>
    <t>Over 11 Inches Of Vertical Travel</t>
  </si>
  <si>
    <t>Complete Automatic Leveling and Depth Control System</t>
  </si>
  <si>
    <t>Sonar Based Depth Indication And Control</t>
  </si>
  <si>
    <t>Controlled From The Tractors Existing VT Screen</t>
  </si>
  <si>
    <t>Manually Controlled Steerable Axles</t>
  </si>
  <si>
    <t>Return-To-Center Feature</t>
  </si>
  <si>
    <t>Category 2: Belted Chain Package</t>
  </si>
  <si>
    <t>50MM Belted Chain and Sprocket Package</t>
  </si>
  <si>
    <t>Single, 60" Wide Jump Conveyor</t>
  </si>
  <si>
    <t>42" Wide Upper Conveyor and Truck Conveyor Chains</t>
  </si>
  <si>
    <t>56MM Belted Chain and Sprocket Package</t>
  </si>
  <si>
    <t>Category 3:Tire Selection</t>
  </si>
  <si>
    <t>24.5-32 12 Ply AT Tires</t>
  </si>
  <si>
    <t>10 Bolt, Center Pilot Wheels</t>
  </si>
  <si>
    <t>30.5L-32 14 Ply Super AT Tires</t>
  </si>
  <si>
    <t>Category 4:PTO Drive</t>
  </si>
  <si>
    <t>1-3/4 - 20 Spline PTO Drive with Dual CV Joint</t>
  </si>
  <si>
    <t>Category 5: Ferris Wheel Retainer</t>
  </si>
  <si>
    <t>1/4" Thick, UHMW Retainer Liner</t>
  </si>
  <si>
    <t>1/8" Thick Stainless Steel Retainer Liner</t>
  </si>
  <si>
    <t>Main Unit, Optional Features Selection</t>
  </si>
  <si>
    <t>Roll Curtain Kit for Poly Harvesters</t>
  </si>
  <si>
    <t>Roll Curtain Kit for Steel Harvesters</t>
  </si>
  <si>
    <t>517880</t>
  </si>
  <si>
    <t>660410</t>
  </si>
  <si>
    <t>660795</t>
  </si>
  <si>
    <t>660430</t>
  </si>
  <si>
    <t>660440</t>
  </si>
  <si>
    <t>588040</t>
  </si>
  <si>
    <t>607255</t>
  </si>
  <si>
    <t>Polyethylene covered grab rolls</t>
  </si>
  <si>
    <t>Steel Grab Rolls, Standard Wrap</t>
  </si>
  <si>
    <t>Steel Grab Rolls, Double Wrap</t>
  </si>
  <si>
    <t>Auto-Reset, Flip Up Mounting System</t>
  </si>
  <si>
    <t>6812D Beet Harvester 8 &amp; 12 Row Heads</t>
  </si>
  <si>
    <t>Heads - 8 &amp; 12 Row</t>
  </si>
  <si>
    <t>8 row 22"</t>
  </si>
  <si>
    <t>8 row 28" - 30"</t>
  </si>
  <si>
    <t>12 row 22"</t>
  </si>
  <si>
    <t>-215 bushel tank capacity</t>
  </si>
  <si>
    <t>- 385-65-R22.5 heavy duty tires</t>
  </si>
  <si>
    <t>644000</t>
  </si>
  <si>
    <t>X Series - Vertical Spreader TRUCK MOUNT</t>
  </si>
  <si>
    <t>X900 - X Series 20' Truck Mount</t>
  </si>
  <si>
    <t>Hardened Beater Teeth Kit (Field Installed)</t>
  </si>
  <si>
    <t>Euro to Skid Steer Adapter</t>
  </si>
  <si>
    <t>650710</t>
  </si>
  <si>
    <t>650720</t>
  </si>
  <si>
    <t>650730</t>
  </si>
  <si>
    <t>650740</t>
  </si>
  <si>
    <t>JD 600/700 to Skid Steer Adapter</t>
  </si>
  <si>
    <t>JCB Q-Fit to Skid Steer Adapter</t>
  </si>
  <si>
    <t>JCB Compact to Skid Steer Adapter</t>
  </si>
  <si>
    <t>-New tube-fed tank for efficient filling</t>
  </si>
  <si>
    <t>-Ninety-six - 4-way reversible hammers</t>
  </si>
  <si>
    <t>-Ninety-Six - 4-way reversible hammers</t>
  </si>
  <si>
    <t>638200</t>
  </si>
  <si>
    <t>638220</t>
  </si>
  <si>
    <t>638210</t>
  </si>
  <si>
    <t>638230</t>
  </si>
  <si>
    <t>9 Inch Swivel Ring</t>
  </si>
  <si>
    <t>Cyclone Discharge</t>
  </si>
  <si>
    <t>26" Portable Hammer Mill 1000 RPM</t>
  </si>
  <si>
    <t>Gooseneck Tip Deflector</t>
  </si>
  <si>
    <t xml:space="preserve">Manual Gooseneck </t>
  </si>
  <si>
    <t>6105 Portable Mixer - Hammer Mill</t>
  </si>
  <si>
    <t>-20" Hammer Mill with air system</t>
  </si>
  <si>
    <t xml:space="preserve">             Order Hammer Mill screens from the Hammer Mill Screen section.</t>
  </si>
  <si>
    <t xml:space="preserve">Roll Feed for 20" Hammer Mill with Hyd. Auger Feeder - Mech. or Hyd. Lift </t>
  </si>
  <si>
    <t>Field Installed Roll Feed for 20" Hammer Mill w/Hyd. AF - Mech. Or Hyd. Lift</t>
  </si>
  <si>
    <t>Roll Feed for 20" Hammer Mill without Hyd. Auger Feeder - Mech. Lift</t>
  </si>
  <si>
    <t>Field Installed Roll Feed for 20" Hammer Mill w/Hyd. AF - Mech. Lift</t>
  </si>
  <si>
    <t>Roll Feed for 20" Hammer Mill without Hyd. Auger Feeder - Hyd. Lift</t>
  </si>
  <si>
    <t>Field Installed Roll Feed for 20" Hammer Mill without Hyd AF-Hyd. Lift</t>
  </si>
  <si>
    <t>Field Kit, Auger Feeder for 20" Hammer Mill</t>
  </si>
  <si>
    <t>8215 Portable Mixer - Hammer Mill</t>
  </si>
  <si>
    <t>-One piece 26" Hammer Mill with air system</t>
  </si>
  <si>
    <t xml:space="preserve">             Order Hammer Mill screens from the Hammer Mill Screen section </t>
  </si>
  <si>
    <t>Roll Feed for 26" Hammer Mill w/Hydraulic Auger Feeder-Hyd. *</t>
  </si>
  <si>
    <t>Field Installed Roll Feed for 26" Hammer Mill w/Hyd. AF</t>
  </si>
  <si>
    <t>Roll Feed for 26" Hammer Mill w/o Hydraulic Auger Feeder-Hyd. *</t>
  </si>
  <si>
    <t>Field Installed Roll Feed for 26" Hammer Mill w/o Hyd. AF</t>
  </si>
  <si>
    <t>7165 Portable Mixer - Hammer Mill</t>
  </si>
  <si>
    <t>Field Kit, Auger Feeder for 26" Hammer Mill</t>
  </si>
  <si>
    <t>Field Installed Tube Auger Feeder for 26" Hammer Mill</t>
  </si>
  <si>
    <t>6140 Portable Mixer - Hammer Mill</t>
  </si>
  <si>
    <t xml:space="preserve">Roll Feed for 20" Hammer Mill w/Hydraulic Auger Feeder-Hyd. </t>
  </si>
  <si>
    <t xml:space="preserve">Roll Feed for 20" Hammer Mill w/ out Hydraulic Auger Feeder-Hyd. </t>
  </si>
  <si>
    <t>Field Installed Roll Feed for 20" Hammer Mill w/Hyd. AF</t>
  </si>
  <si>
    <t xml:space="preserve"> Hammer Mill Screens</t>
  </si>
  <si>
    <t>-Order Hammer Mill Screens by CODE NUMBER and description.</t>
  </si>
  <si>
    <t>20" Hammer Mill Screens</t>
  </si>
  <si>
    <t>26" Hammer Mill Screens</t>
  </si>
  <si>
    <t xml:space="preserve"> 26" Portable Hammer Mill</t>
  </si>
  <si>
    <t>26" Portable Hammer Mill 540 RPM</t>
  </si>
  <si>
    <t>26" Portable Hammer Mill 1000 RPM With Hyd. Auger Feeder</t>
  </si>
  <si>
    <t>26" Portable Hammer Mill 540 RPM With Hyd. Auger Feeder</t>
  </si>
  <si>
    <t xml:space="preserve"> 26" Stationary Hammer Mill</t>
  </si>
  <si>
    <t>26" Hammer Mill w/air system</t>
  </si>
  <si>
    <t>Drive, 26" Hammer Mill electric (must choose pulley)</t>
  </si>
  <si>
    <t>Drive, 26" Hammer Mill 1000 PTO</t>
  </si>
  <si>
    <t xml:space="preserve"> 26" Portable Hammer Mill Blower</t>
  </si>
  <si>
    <t>Hydraulic Roll Feed for 26" Hammer Mill w/ Hyd. Auger Feeder</t>
  </si>
  <si>
    <t>Field Installed Roll Feed for 26" Hammer Mill w/ Hyd. Auger Feeder</t>
  </si>
  <si>
    <t>Roll Feed for 26" Hammer Mill w/o Hyd. Auger Feeder</t>
  </si>
  <si>
    <t>Field Installed Roll Feed for 26" Hammer Mill w/o Hyd. Auger Feeder</t>
  </si>
  <si>
    <t xml:space="preserve"> 26" Portable Hammer Mill Blower (continued)</t>
  </si>
  <si>
    <t>-20" heavy duty Roller Mill</t>
  </si>
  <si>
    <t>-Roller Mill hopper magnet system</t>
  </si>
  <si>
    <t>20" Roller Mill Roll Speed Drive, 1:1 Belt</t>
  </si>
  <si>
    <t>20" Roller Mill Roll Speed Drive, 1:1.12 Belt</t>
  </si>
  <si>
    <t>-Feed inspection tube under Roller Mill</t>
  </si>
  <si>
    <t xml:space="preserve"> CATTLEMAXX 7165 - 30" Roller Mill</t>
  </si>
  <si>
    <t>-30" heavy duty Roller Mill</t>
  </si>
  <si>
    <t>30" Roller Mill Roll Speed Drive, 1:1 Belt</t>
  </si>
  <si>
    <t>30" Roller Mill Roll Speed Drive, 1:1.12 Belt</t>
  </si>
  <si>
    <t>MP12.10578.9</t>
  </si>
  <si>
    <t>MP12.10688.9</t>
  </si>
  <si>
    <t>MP12.10583.9</t>
  </si>
  <si>
    <t>8200 24T Walking Tandem Trailer</t>
  </si>
  <si>
    <t>699000</t>
  </si>
  <si>
    <t>- 425/22.5 Used Truck Tire, 10 Bolt Rim - Must Order seperately</t>
  </si>
  <si>
    <t>8200 Spring Suspension Chassis</t>
  </si>
  <si>
    <t>- 700/40/22.5 Tires - 10 Bolt Rims, Hydraulic Drum Brakes</t>
  </si>
  <si>
    <t>425/22.5 Used Truck Tire Set of 4 on 22.5x13x10 Bolt Rim</t>
  </si>
  <si>
    <t>652550</t>
  </si>
  <si>
    <t>MODEL 9016-HD HIGH LIFT DUMP CART</t>
  </si>
  <si>
    <t>-Right side dump standard (may re-configure to left)</t>
  </si>
  <si>
    <t>-Heavy duty 2" pivoting Hitch</t>
  </si>
  <si>
    <t>-40,000 pound rated Capacity</t>
  </si>
  <si>
    <t>-3 Position, telescoping tongue</t>
  </si>
  <si>
    <t>-Heavy duty safety chain</t>
  </si>
  <si>
    <t xml:space="preserve">-Tires - 30.5" x 32" - 16 Ply </t>
  </si>
  <si>
    <t>-Counter weight box</t>
  </si>
  <si>
    <t>Model 9016-HD 2 Wheel Dump Cart</t>
  </si>
  <si>
    <t>671000</t>
  </si>
  <si>
    <t>Model 9016-HD 2 Wheel Dump Cart w/Scale System</t>
  </si>
  <si>
    <t>671001</t>
  </si>
  <si>
    <t>660640</t>
  </si>
  <si>
    <t>•6' Inside Width X 18' Inside Length</t>
  </si>
  <si>
    <t>•Tandem Axle</t>
  </si>
  <si>
    <t>•6‐1/2' Inside Width x 20' Inside Length</t>
  </si>
  <si>
    <t>•94" Load Height / 91" With Flotation Tires</t>
  </si>
  <si>
    <t>•Berma 350 Gear Drive(s)</t>
  </si>
  <si>
    <t>•Color‐Coded Easy Grip Hydraulic Connectors</t>
  </si>
  <si>
    <t>GT400 Kit (Indicator)</t>
  </si>
  <si>
    <t>RCM-LVL3 Kit (ISOBUS connection. No indicator/GPS included)</t>
  </si>
  <si>
    <t>X Series - Vertical Spreader- continued</t>
  </si>
  <si>
    <r>
      <t xml:space="preserve">Options, </t>
    </r>
    <r>
      <rPr>
        <b/>
        <sz val="12"/>
        <rFont val="Arial"/>
        <family val="2"/>
      </rPr>
      <t xml:space="preserve">Scale Kit Field Install </t>
    </r>
    <r>
      <rPr>
        <b/>
        <sz val="10"/>
        <rFont val="Arial"/>
        <family val="2"/>
      </rPr>
      <t>(After purchase install)</t>
    </r>
  </si>
  <si>
    <t>X700/X900 Scale Kit W/ GT400 Indicator (Field Installed)</t>
  </si>
  <si>
    <t>Litter Beater Paddle Kit (X900) (Factory Installed)</t>
  </si>
  <si>
    <r>
      <t xml:space="preserve">Options, </t>
    </r>
    <r>
      <rPr>
        <b/>
        <sz val="12"/>
        <rFont val="Arial"/>
        <family val="2"/>
      </rPr>
      <t xml:space="preserve">Litter Kit Field Install </t>
    </r>
    <r>
      <rPr>
        <b/>
        <sz val="10"/>
        <rFont val="Arial"/>
        <family val="2"/>
      </rPr>
      <t>(After purchase install)</t>
    </r>
  </si>
  <si>
    <t>Litter Beater Paddle Kit (X900) (Field Installed)</t>
  </si>
  <si>
    <r>
      <t xml:space="preserve">Options, </t>
    </r>
    <r>
      <rPr>
        <b/>
        <sz val="12"/>
        <rFont val="Arial"/>
        <family val="2"/>
      </rPr>
      <t xml:space="preserve">Heavy Duty Upgrade Field Install </t>
    </r>
    <r>
      <rPr>
        <b/>
        <sz val="10"/>
        <rFont val="Arial"/>
        <family val="2"/>
      </rPr>
      <t>(After purchase install)</t>
    </r>
  </si>
  <si>
    <t>Litter Beater Individual Paddle Replacement Kit (X900)</t>
  </si>
  <si>
    <t>Dealer Price 25% &amp; 6%</t>
  </si>
  <si>
    <t>Dealer Price 25% &amp; 2%</t>
  </si>
  <si>
    <t>Dealer Price 25%</t>
  </si>
  <si>
    <t>Dealer Price 20%</t>
  </si>
  <si>
    <t>Dealer Price 25% &amp; 4%</t>
  </si>
  <si>
    <t>Margin 25% &amp; 6%</t>
  </si>
  <si>
    <t>Margin 25% &amp; 4%</t>
  </si>
  <si>
    <t>Margin 25% &amp; 2%</t>
  </si>
  <si>
    <t>Margin 25%</t>
  </si>
  <si>
    <t>Margin 20%</t>
  </si>
  <si>
    <t>15x10 -8 Bolt Rim w/12.5Lx15 - 12 Ply Tire</t>
  </si>
  <si>
    <t>16.1x11 - 8 Bolt Rim w/ 14Lx16.1 - 12 Ply Tire</t>
  </si>
  <si>
    <t>16.1x14 - 8 Bolt Rim w/ 16.5Lx16.1 - 12 Ply Tire</t>
  </si>
  <si>
    <t>22.5x13 - 8 Bolt Rim w/425/65R22.5 Used Truck Tire</t>
  </si>
  <si>
    <t>15x10 - 8 Bolt Rim</t>
  </si>
  <si>
    <t>16.1x11 - 8 Bolt Rim</t>
  </si>
  <si>
    <t>16.1x14 - 8 Bolt Rim</t>
  </si>
  <si>
    <t>2100 Forage Boxes</t>
  </si>
  <si>
    <t>20' Hydraulic Rear Unload/Front Unload</t>
  </si>
  <si>
    <t>Hydraulic Drive - In Cab Control</t>
  </si>
  <si>
    <t xml:space="preserve">Standard Features - </t>
  </si>
  <si>
    <t>16' Side Extension and 4th Beater Kit</t>
  </si>
  <si>
    <t>MP12.10689.9</t>
  </si>
  <si>
    <t>12-Ton rating with 8 bolt hubs, 2-1/4" spindles</t>
  </si>
  <si>
    <t>15-Ton rating with 8 bolt hubs, 2-3/4" spindles</t>
  </si>
  <si>
    <t>14-Ton rating with 8 bolt hubs, 2-1/4" spindles</t>
  </si>
  <si>
    <t>18-Ton rating with 8 bolt hubs, 3" spindles</t>
  </si>
  <si>
    <t>RUNNING GEAR</t>
  </si>
  <si>
    <t>CALL FOR AVAILABILITY</t>
  </si>
  <si>
    <r>
      <t xml:space="preserve">Options, </t>
    </r>
    <r>
      <rPr>
        <b/>
        <sz val="12"/>
        <rFont val="Arial"/>
        <family val="2"/>
      </rPr>
      <t xml:space="preserve">Litter Kit Factory Install </t>
    </r>
    <r>
      <rPr>
        <b/>
        <sz val="9"/>
        <rFont val="Arial"/>
        <family val="2"/>
      </rPr>
      <t>(Not Required to Complete Machine)</t>
    </r>
  </si>
  <si>
    <r>
      <t xml:space="preserve">X700/X900 Scale Kit W/ RCM-LVL3 Kit </t>
    </r>
    <r>
      <rPr>
        <sz val="8"/>
        <rFont val="Arial"/>
        <family val="2"/>
      </rPr>
      <t>(ISOBUS. No indicator/GPS) (Field Installed)</t>
    </r>
  </si>
  <si>
    <t>Coming Soon</t>
  </si>
  <si>
    <t>Base Machines</t>
  </si>
  <si>
    <t>Order base machine, selections, and options by code number and description</t>
  </si>
  <si>
    <r>
      <t>30" Roller Mill Roll Speed Differential Drive-</t>
    </r>
    <r>
      <rPr>
        <b/>
        <sz val="10"/>
        <rFont val="Arial"/>
        <family val="2"/>
      </rPr>
      <t>Must Choose</t>
    </r>
  </si>
  <si>
    <r>
      <t>20" Roller Mill Roll Speed Differential Drive-</t>
    </r>
    <r>
      <rPr>
        <b/>
        <sz val="10"/>
        <rFont val="Arial"/>
        <family val="2"/>
      </rPr>
      <t>Must Choose</t>
    </r>
  </si>
  <si>
    <t>Scale Indicator</t>
  </si>
  <si>
    <t>Screens for 26" Hammer Mill</t>
  </si>
  <si>
    <r>
      <t xml:space="preserve">Drives </t>
    </r>
    <r>
      <rPr>
        <b/>
        <sz val="10"/>
        <rFont val="Arial"/>
        <family val="2"/>
      </rPr>
      <t>(Must choose one)</t>
    </r>
  </si>
  <si>
    <t>Motor Pulley w/Bushing</t>
  </si>
  <si>
    <t>Base Machine</t>
  </si>
  <si>
    <r>
      <rPr>
        <b/>
        <sz val="12"/>
        <rFont val="Arial"/>
        <family val="2"/>
      </rPr>
      <t>Wheels and Tires</t>
    </r>
    <r>
      <rPr>
        <b/>
        <sz val="14"/>
        <rFont val="Arial"/>
        <family val="2"/>
      </rPr>
      <t xml:space="preserve"> - </t>
    </r>
    <r>
      <rPr>
        <b/>
        <sz val="10"/>
        <rFont val="Arial"/>
        <family val="2"/>
      </rPr>
      <t>Must Select One</t>
    </r>
  </si>
  <si>
    <r>
      <rPr>
        <b/>
        <sz val="12"/>
        <rFont val="Arial"/>
        <family val="2"/>
      </rPr>
      <t>PTO</t>
    </r>
    <r>
      <rPr>
        <b/>
        <sz val="14"/>
        <rFont val="Arial"/>
        <family val="2"/>
      </rPr>
      <t xml:space="preserve"> - </t>
    </r>
    <r>
      <rPr>
        <b/>
        <sz val="10"/>
        <rFont val="Arial"/>
        <family val="2"/>
      </rPr>
      <t>Must Select One</t>
    </r>
  </si>
  <si>
    <r>
      <t xml:space="preserve"> </t>
    </r>
    <r>
      <rPr>
        <b/>
        <sz val="12"/>
        <rFont val="Arial"/>
        <family val="2"/>
      </rPr>
      <t xml:space="preserve">Scale Kit Factory Install - </t>
    </r>
    <r>
      <rPr>
        <b/>
        <sz val="10"/>
        <rFont val="Arial"/>
        <family val="2"/>
      </rPr>
      <t>Must Select One for Weigh Units</t>
    </r>
  </si>
  <si>
    <t>Mounting Options (required)</t>
  </si>
  <si>
    <t>Running Gear (required)</t>
  </si>
  <si>
    <r>
      <t xml:space="preserve">Rim and Tire Option </t>
    </r>
    <r>
      <rPr>
        <b/>
        <sz val="12"/>
        <rFont val="Arial"/>
        <family val="2"/>
      </rPr>
      <t>(required for 699000)</t>
    </r>
  </si>
  <si>
    <r>
      <t xml:space="preserve">Options - Wheel/Tires for Farm Wagons </t>
    </r>
    <r>
      <rPr>
        <b/>
        <sz val="10"/>
        <rFont val="Arial"/>
        <family val="2"/>
      </rPr>
      <t>(Priced EA)</t>
    </r>
  </si>
  <si>
    <t>Options - Rims Only without Tires</t>
  </si>
  <si>
    <t>Options</t>
  </si>
  <si>
    <r>
      <t xml:space="preserve">Carrier Wheels - </t>
    </r>
    <r>
      <rPr>
        <b/>
        <sz val="10"/>
        <rFont val="Arial"/>
        <family val="2"/>
      </rPr>
      <t>Must Choose</t>
    </r>
  </si>
  <si>
    <r>
      <t xml:space="preserve">Hitches - </t>
    </r>
    <r>
      <rPr>
        <b/>
        <sz val="10"/>
        <rFont val="Arial"/>
        <family val="2"/>
      </rPr>
      <t>Must Choose</t>
    </r>
  </si>
  <si>
    <r>
      <t xml:space="preserve">Carrier Wheels - </t>
    </r>
    <r>
      <rPr>
        <sz val="10"/>
        <rFont val="Arial"/>
        <family val="2"/>
      </rPr>
      <t>Must choose one</t>
    </r>
  </si>
  <si>
    <t>Base Machine - Ferris Wheel Rear Elevator</t>
  </si>
  <si>
    <t>Basic Unit with 540 rpm Drive, Scale Ready</t>
  </si>
  <si>
    <t>Basic Unit with 540 rpm Drive, Scale Ready, Hyd. Auger Feeder</t>
  </si>
  <si>
    <t>Basic Unit with 1000 rpm Drive, Scale Ready</t>
  </si>
  <si>
    <t>Basic Unit with 1000 rpm Drive, Scale Ready, Hyd. Auger Feeder</t>
  </si>
  <si>
    <t>SHIPPING DIMS.</t>
  </si>
  <si>
    <t>LxWxHxlbs</t>
  </si>
  <si>
    <t>SHIPPING</t>
  </si>
  <si>
    <t>-Self contained hydraulic system with remote control</t>
  </si>
  <si>
    <t>Installed Hydraulic Auger Feeder</t>
  </si>
  <si>
    <t>www.artsway-ag.com</t>
  </si>
  <si>
    <t>TANDEM TRAILERS</t>
  </si>
  <si>
    <r>
      <t xml:space="preserve">Running Gear Rim Only </t>
    </r>
    <r>
      <rPr>
        <b/>
        <sz val="10"/>
        <rFont val="Arial"/>
        <family val="2"/>
      </rPr>
      <t>(Page 2)</t>
    </r>
  </si>
  <si>
    <t>168x48x48x3000</t>
  </si>
  <si>
    <t>180x48x48x3150</t>
  </si>
  <si>
    <t>192x48x48x3300</t>
  </si>
  <si>
    <t>103x92x67x2100</t>
  </si>
  <si>
    <t>123x92x67x2300</t>
  </si>
  <si>
    <t>180x102x125x6000</t>
  </si>
  <si>
    <t>228x102x125x6000</t>
  </si>
  <si>
    <t>180x102x115x5000</t>
  </si>
  <si>
    <t>228x102x115x5000</t>
  </si>
  <si>
    <t>180x102x107x3800</t>
  </si>
  <si>
    <t>172x92x82x3000</t>
  </si>
  <si>
    <t>232x120xx9400</t>
  </si>
  <si>
    <t>2 Hours + 2 Hours Scales</t>
  </si>
  <si>
    <t>20 minutes + 30 minutes for 636080</t>
  </si>
  <si>
    <t>1 Hour</t>
  </si>
  <si>
    <t>3 Hours</t>
  </si>
  <si>
    <t>&lt; 1 Hour</t>
  </si>
  <si>
    <t>&lt;1 Hour</t>
  </si>
  <si>
    <t>4 Hours</t>
  </si>
  <si>
    <t>16 Hours</t>
  </si>
  <si>
    <t>196x122x125x7200</t>
  </si>
  <si>
    <t>260x122x125x7200</t>
  </si>
  <si>
    <t>135x60x100x1600</t>
  </si>
  <si>
    <t>192x60x100x1600</t>
  </si>
  <si>
    <t>83x68x106x1500</t>
  </si>
  <si>
    <t>336x101x100x12,200</t>
  </si>
  <si>
    <t>378x101x106x14,750</t>
  </si>
  <si>
    <t>336x110x111x10000</t>
  </si>
  <si>
    <t>300x110x111x10000</t>
  </si>
  <si>
    <t>276x110x111x10000</t>
  </si>
  <si>
    <t>312x110x111x10000</t>
  </si>
  <si>
    <t>180x102x51x5500</t>
  </si>
  <si>
    <t>Set Up From Factory</t>
  </si>
  <si>
    <t>Est. Set-Up Time:</t>
  </si>
  <si>
    <t>Varying</t>
  </si>
  <si>
    <t>180x102x51x6000</t>
  </si>
  <si>
    <r>
      <t xml:space="preserve">Basic Unit with </t>
    </r>
    <r>
      <rPr>
        <b/>
        <sz val="9"/>
        <rFont val="Arial"/>
        <family val="2"/>
      </rPr>
      <t>Mechanical</t>
    </r>
    <r>
      <rPr>
        <sz val="9"/>
        <rFont val="Arial"/>
        <family val="2"/>
      </rPr>
      <t xml:space="preserve"> Lift/Swing/Discharge, Scale Ready</t>
    </r>
  </si>
  <si>
    <r>
      <t xml:space="preserve">Basic Unit with </t>
    </r>
    <r>
      <rPr>
        <b/>
        <sz val="9"/>
        <rFont val="Arial"/>
        <family val="2"/>
      </rPr>
      <t>Hydraulic</t>
    </r>
    <r>
      <rPr>
        <sz val="9"/>
        <rFont val="Arial"/>
        <family val="2"/>
      </rPr>
      <t xml:space="preserve"> Lift/Swing/Discharge, Scale Ready</t>
    </r>
  </si>
  <si>
    <r>
      <t xml:space="preserve"> Basic Unit with </t>
    </r>
    <r>
      <rPr>
        <b/>
        <sz val="9"/>
        <rFont val="Arial"/>
        <family val="2"/>
      </rPr>
      <t>Hydraulic</t>
    </r>
    <r>
      <rPr>
        <sz val="9"/>
        <rFont val="Arial"/>
        <family val="2"/>
      </rPr>
      <t xml:space="preserve"> Lift/Swing/Discharge, Scale Ready</t>
    </r>
  </si>
  <si>
    <t>Contents</t>
  </si>
  <si>
    <t>Brochures</t>
  </si>
  <si>
    <t>Please Note</t>
  </si>
  <si>
    <t>•Brochures require a lead time of 3 weeks from order.</t>
  </si>
  <si>
    <t>All Products</t>
  </si>
  <si>
    <t>Grinder Mixer</t>
  </si>
  <si>
    <t>CATTLEMAXX</t>
  </si>
  <si>
    <t>Manure Spreader</t>
  </si>
  <si>
    <t>TOP-SPREAD</t>
  </si>
  <si>
    <t>Commercial Forage Box</t>
  </si>
  <si>
    <t>High Dump</t>
  </si>
  <si>
    <t>Beet Harvester</t>
  </si>
  <si>
    <t>Beet Defoliator</t>
  </si>
  <si>
    <t>700100</t>
  </si>
  <si>
    <t>700105</t>
  </si>
  <si>
    <t>700125</t>
  </si>
  <si>
    <t>700130</t>
  </si>
  <si>
    <t>700135</t>
  </si>
  <si>
    <t>700140</t>
  </si>
  <si>
    <t>700155</t>
  </si>
  <si>
    <t>700160</t>
  </si>
  <si>
    <t>700165</t>
  </si>
  <si>
    <t>700180</t>
  </si>
  <si>
    <t>Table of Contents</t>
  </si>
  <si>
    <t>PAGE</t>
  </si>
  <si>
    <t>Scale Indicators</t>
  </si>
  <si>
    <t>Screens</t>
  </si>
  <si>
    <t>Stationary/Portable Mill</t>
  </si>
  <si>
    <t>TOP-SPREAD Bale Processor</t>
  </si>
  <si>
    <t>2100 Forage Box</t>
  </si>
  <si>
    <t>Running Gear</t>
  </si>
  <si>
    <t>Grader</t>
  </si>
  <si>
    <t>Land Plane</t>
  </si>
  <si>
    <t>3 - 6</t>
  </si>
  <si>
    <t>7 - 10</t>
  </si>
  <si>
    <t>11</t>
  </si>
  <si>
    <t>12</t>
  </si>
  <si>
    <t>Dock 5 for Whole Goods</t>
  </si>
  <si>
    <t>644010</t>
  </si>
  <si>
    <t>690620</t>
  </si>
  <si>
    <t>690626</t>
  </si>
  <si>
    <t>690628</t>
  </si>
  <si>
    <t>690629</t>
  </si>
  <si>
    <t>597480</t>
  </si>
  <si>
    <t>691100</t>
  </si>
  <si>
    <t>691200</t>
  </si>
  <si>
    <t>691900</t>
  </si>
  <si>
    <t>691905</t>
  </si>
  <si>
    <t>691910</t>
  </si>
  <si>
    <t>621250</t>
  </si>
  <si>
    <t>2021-2022</t>
  </si>
  <si>
    <t>MP12.00090</t>
  </si>
  <si>
    <t>MP12.00103</t>
  </si>
  <si>
    <t>MP12.00114</t>
  </si>
  <si>
    <t>MP12.10506</t>
  </si>
  <si>
    <t>289x112x111x8,260</t>
  </si>
  <si>
    <t>-Roll scraper</t>
  </si>
  <si>
    <t>List Pricing</t>
  </si>
  <si>
    <t>Cost 01/2021</t>
  </si>
  <si>
    <t>Cost 04/2021</t>
  </si>
  <si>
    <t>699200</t>
  </si>
  <si>
    <t>660540</t>
  </si>
  <si>
    <t>660545</t>
  </si>
  <si>
    <t>660550</t>
  </si>
  <si>
    <t>660555</t>
  </si>
  <si>
    <t>711610</t>
  </si>
  <si>
    <t>711605</t>
  </si>
  <si>
    <t>711600</t>
  </si>
  <si>
    <t>711810</t>
  </si>
  <si>
    <t>711805</t>
  </si>
  <si>
    <t>711800</t>
  </si>
  <si>
    <t>712010</t>
  </si>
  <si>
    <t>712005</t>
  </si>
  <si>
    <t>712000</t>
  </si>
  <si>
    <t>713000</t>
  </si>
  <si>
    <t>711615</t>
  </si>
  <si>
    <t>With Max Discount 25% &amp; 6%</t>
  </si>
  <si>
    <t>Margin $ @ 01/2021</t>
  </si>
  <si>
    <t>Margin % @ 01/2021</t>
  </si>
  <si>
    <t>18' Hydraulic Rear Unload/Front Unload</t>
  </si>
  <si>
    <t>RUNNING GEAR - HORST</t>
  </si>
  <si>
    <t>*See Horst Website for features</t>
  </si>
  <si>
    <t>265x112x111x8,060</t>
  </si>
  <si>
    <t>20' Front Unload</t>
  </si>
  <si>
    <t>18' Front Unload</t>
  </si>
  <si>
    <t>712016</t>
  </si>
  <si>
    <t>711816</t>
  </si>
  <si>
    <t>16' Side Extension Rear Unload Kit</t>
  </si>
  <si>
    <t>711616</t>
  </si>
  <si>
    <t>711620</t>
  </si>
  <si>
    <t>711820</t>
  </si>
  <si>
    <t>712020</t>
  </si>
  <si>
    <t>-Streamlined drive components</t>
  </si>
  <si>
    <t>-1/2" densilite flooring</t>
  </si>
  <si>
    <t>-667X apron chain</t>
  </si>
  <si>
    <t>-CA550 cross conveyor chain</t>
  </si>
  <si>
    <t>-20ga corrugated steel sides with 2x5 stakes</t>
  </si>
  <si>
    <t>-30 inch outfeed with continuous chain (front unload)</t>
  </si>
  <si>
    <t>-Reinforced sills for roof or extensions</t>
  </si>
  <si>
    <t>•92" Load Height / 89" With Flotation Tires</t>
  </si>
  <si>
    <t>• 664 weighs 2,060 lbs.</t>
  </si>
  <si>
    <t>• 864 weighs 2,260 lbs.</t>
  </si>
  <si>
    <t>2,500 lbs.+ (2,620 lbs.+ for 864)</t>
  </si>
  <si>
    <t>-Axles adjustable forward and back for optimum load distribution</t>
  </si>
  <si>
    <t>Maintenance Ladder</t>
  </si>
  <si>
    <t>Improved Parallel Linkage Design</t>
  </si>
  <si>
    <t>Hydraulic Row finder with Adjustable Sensitivity</t>
  </si>
  <si>
    <t>Mounted on Row #2 for Improved Visibility</t>
  </si>
  <si>
    <t>-Row finder with fixed or break away mount</t>
  </si>
  <si>
    <t xml:space="preserve">-Tractor hydraulic for lift, row finder, row finder over-ride, </t>
  </si>
  <si>
    <t>20 Ton rating trailer with single axle HD Hyd breaks (2 wheels).</t>
  </si>
  <si>
    <t>CR7 Indicator &amp; GPS (Order with 691100 or 691300 if display/GPS is needed)</t>
  </si>
  <si>
    <t>Kit - hitch bar standard, category 3 N. (2400)</t>
  </si>
  <si>
    <t>-Hydraulic oil cooler</t>
  </si>
  <si>
    <t>16' Hydraulic Rear Unload</t>
  </si>
  <si>
    <t>16' Front Unload</t>
  </si>
  <si>
    <t>16' Hydraulic Rear Unload/Front Unload</t>
  </si>
  <si>
    <t>18' Hydraulic Rear Unload</t>
  </si>
  <si>
    <t>20' Hydraulic Rear Unload</t>
  </si>
  <si>
    <r>
      <t xml:space="preserve">Front Unload Drive </t>
    </r>
    <r>
      <rPr>
        <b/>
        <sz val="10"/>
        <rFont val="Arial"/>
        <family val="2"/>
      </rPr>
      <t>Required for Front/Combo Unload Boxes</t>
    </r>
  </si>
  <si>
    <t>18' Side Extension</t>
  </si>
  <si>
    <t>20' Side Extension</t>
  </si>
  <si>
    <t>16' Roof</t>
  </si>
  <si>
    <t>18' Roof</t>
  </si>
  <si>
    <t>20' Roof</t>
  </si>
  <si>
    <t>16'  Side Extension</t>
  </si>
  <si>
    <t>4th Beater Kit</t>
  </si>
  <si>
    <r>
      <t xml:space="preserve">Options - </t>
    </r>
    <r>
      <rPr>
        <b/>
        <sz val="10"/>
        <rFont val="Arial"/>
        <family val="2"/>
      </rPr>
      <t>Not required to complete machine</t>
    </r>
  </si>
  <si>
    <t>Wind Screen (front unload)</t>
  </si>
  <si>
    <t>715005</t>
  </si>
  <si>
    <t>715000</t>
  </si>
  <si>
    <t>656015</t>
  </si>
  <si>
    <t>656017</t>
  </si>
  <si>
    <t>656010</t>
  </si>
  <si>
    <t>656005</t>
  </si>
  <si>
    <t>656007</t>
  </si>
  <si>
    <t>656000</t>
  </si>
  <si>
    <t>656035</t>
  </si>
  <si>
    <t>656037</t>
  </si>
  <si>
    <t>656030</t>
  </si>
  <si>
    <t>656025</t>
  </si>
  <si>
    <t>656027</t>
  </si>
  <si>
    <t>656020</t>
  </si>
  <si>
    <t>-Overrunning clutch PTO (1-3/8-21 Spline)</t>
  </si>
  <si>
    <t>378x101x106x14,749</t>
  </si>
  <si>
    <t>16' Roof - Coming Soon</t>
  </si>
  <si>
    <t>Feed Mills</t>
  </si>
  <si>
    <t>9016-HD High Dump</t>
  </si>
  <si>
    <t>Dirt Work Equipment</t>
  </si>
  <si>
    <t>www.artsway.com</t>
  </si>
  <si>
    <t>All service parts ordered through Horst</t>
  </si>
  <si>
    <t>13 - 14</t>
  </si>
  <si>
    <t>25</t>
  </si>
  <si>
    <t>Litter Beater Paddle Kit (X700) (Factory Installed)</t>
  </si>
  <si>
    <t>Litter Beater Paddle Kit (X700) (Field Installed)</t>
  </si>
  <si>
    <t>Litter Beater Individual Paddle Replacement Kit (X700)</t>
  </si>
  <si>
    <t>Hardened Beater Teeth Kit (X700) (Field Installed)</t>
  </si>
  <si>
    <t>Standard Features - X700/X900</t>
  </si>
  <si>
    <t>712-208-8467</t>
  </si>
  <si>
    <t>661400</t>
  </si>
  <si>
    <t>713005</t>
  </si>
  <si>
    <t>Hydraulic Drive - Manual Control</t>
  </si>
  <si>
    <t>LIST PRICE (each)</t>
  </si>
  <si>
    <t>301x101x100x9,000</t>
  </si>
  <si>
    <t>725350</t>
  </si>
  <si>
    <t>725351</t>
  </si>
  <si>
    <t xml:space="preserve">Weigh-Tronix Model 640        </t>
  </si>
  <si>
    <t xml:space="preserve">Weigh-Tronix Model 640XL    </t>
  </si>
  <si>
    <t xml:space="preserve">Weigh-Tronix Model 2060    </t>
  </si>
  <si>
    <t>Intercomp Model LD720</t>
  </si>
  <si>
    <t>HH520RFX Wireless Handheld</t>
  </si>
  <si>
    <t>631785</t>
  </si>
  <si>
    <t>631786</t>
  </si>
  <si>
    <t>725550</t>
  </si>
  <si>
    <t>690701</t>
  </si>
  <si>
    <t>690711</t>
  </si>
  <si>
    <t>690901</t>
  </si>
  <si>
    <t>690911</t>
  </si>
  <si>
    <t xml:space="preserve">Intercomp’s LD720™ LED Load/Unload RFX® Wireless Indicator is built to withstand extreme </t>
  </si>
  <si>
    <t xml:space="preserve">temperatures and features a 1.5” LED display to provide clear visibility under all lighting conditions.  The </t>
  </si>
  <si>
    <t xml:space="preserve">intuitive Load/Unload function allows users to view the countdown to the target weight as the grinder </t>
  </si>
  <si>
    <t xml:space="preserve">mixer is loaded or unloaded, improving efficiency and accuracy for mixing and feeding. </t>
  </si>
  <si>
    <t xml:space="preserve">Intercomp’s HH520™ RFX™ Wireless Handheld controls core scale functions, including Load/Unload, </t>
  </si>
  <si>
    <t xml:space="preserve">within 300 feet of the LD720™ Wireless Indicator, allowing users to view target weight progress from </t>
  </si>
  <si>
    <t xml:space="preserve">where its most convenient for them. The large, backlit graphic display clearly shows current weight and </t>
  </si>
  <si>
    <t>a bar graph to note progress towards target weight.</t>
  </si>
  <si>
    <t>*Requires LD720 to operate</t>
  </si>
  <si>
    <t>Handheld remote for scale indicator</t>
  </si>
  <si>
    <t>Basic weight read out</t>
  </si>
  <si>
    <t>Basic weight read out with larger display</t>
  </si>
  <si>
    <t>and USB transfer</t>
  </si>
  <si>
    <t>Advanced indicator with recipe memory</t>
  </si>
  <si>
    <t>Basic weight read out with</t>
  </si>
  <si>
    <t>bright LED target weight countdown</t>
  </si>
  <si>
    <t>Standard Features - X350</t>
  </si>
  <si>
    <t>Standard Features - X550</t>
  </si>
  <si>
    <t>Standard Features - X350/X550</t>
  </si>
  <si>
    <t>24' Hydraulic Rear Unload/Front Unload</t>
  </si>
  <si>
    <t>712400</t>
  </si>
  <si>
    <t>Gate Delay</t>
  </si>
  <si>
    <t>24' Side Extension</t>
  </si>
  <si>
    <t>715060</t>
  </si>
  <si>
    <t>-Stainless steel sides</t>
  </si>
  <si>
    <t>-Hydraulic end gate</t>
  </si>
  <si>
    <t>-12" extensions standard</t>
  </si>
  <si>
    <t>-1484 cu. ft. capacity</t>
  </si>
  <si>
    <t>24 Ton rating trailer with single axle HD Hyd breaks (2 wheels).</t>
  </si>
  <si>
    <t>•Single or Tandem Axle</t>
  </si>
  <si>
    <t>•59" W x 39.5" H x 14.5' L inside box</t>
  </si>
  <si>
    <t>•74" Load Height / 76" With Flotation Tires</t>
  </si>
  <si>
    <t>•367 Cu. Ft. Heaped Capacity</t>
  </si>
  <si>
    <t>•59" W x 39.5" H x 19' L inside box</t>
  </si>
  <si>
    <t>•82" Load Height / 84" With Flotation Tires</t>
  </si>
  <si>
    <t>•551 Cu. Ft. Heaped Capacity</t>
  </si>
  <si>
    <t>•88C Open Reversible Apron Chain</t>
  </si>
  <si>
    <t>•Berma 350 Gear Drive</t>
  </si>
  <si>
    <t>•3/4" Densilite Floor &amp; Gate Slides</t>
  </si>
  <si>
    <t>CX Commercial Forage Box</t>
  </si>
  <si>
    <t>26</t>
  </si>
  <si>
    <t>27</t>
  </si>
  <si>
    <t>400x116x158 16,000</t>
  </si>
  <si>
    <t>336x94x87x10,600</t>
  </si>
  <si>
    <t>725352</t>
  </si>
  <si>
    <t>725353</t>
  </si>
  <si>
    <t>725726</t>
  </si>
  <si>
    <t>630250</t>
  </si>
  <si>
    <t>X350 - 1000 RPM, Single Axle</t>
  </si>
  <si>
    <t>X350 - 1000 RPM, Tandem Axle</t>
  </si>
  <si>
    <t>X350 - 540 RPM, Single Axle</t>
  </si>
  <si>
    <t>X350 - 540 RPM, Tandem Axle</t>
  </si>
  <si>
    <t>X550 - 1000 RPM, Tandem Axle</t>
  </si>
  <si>
    <t>X350 - Tandem Axle, 550/45R22.5 BKT Flotation Tires Set of 4</t>
  </si>
  <si>
    <t>725724</t>
  </si>
  <si>
    <t>X350 - Single Axle, USED Military Tires Set of 2</t>
  </si>
  <si>
    <t>X550 - Tandem Axle, USED Military Tires Set of 4</t>
  </si>
  <si>
    <t>X350/X550 1000 RPM 1-3/4 x 20 Spline C-V PTO W/Clutch Pack (Big 1000)</t>
  </si>
  <si>
    <t>X350/X550 1000 RPM 1-3/8 x 21 Spline C-V PTO W/Clutch Pack (Small 1000)</t>
  </si>
  <si>
    <t>X350 540 RPM 1-3/8 x 6 Spline C-V PTO W/Clutch Pack (Order with 725350/51)</t>
  </si>
  <si>
    <t>X700/X900, Tandem Axle, USED Military Tires Set of 4</t>
  </si>
  <si>
    <t>Small 1000 RPM 1-3/8 x 21 Spline C-V PTO W/Clutch Pack</t>
  </si>
  <si>
    <t>Big 1000 RPM 1-3/4 x 20 Spline C-V PTO W/Clutch Pack</t>
  </si>
  <si>
    <t>712416</t>
  </si>
  <si>
    <t>Flared Extension Kit</t>
  </si>
  <si>
    <t>660679</t>
  </si>
  <si>
    <t>X350 - Tandem Axle, 425/65R22.5 USED Truck Tires Set of 4</t>
  </si>
  <si>
    <r>
      <t xml:space="preserve">30" Roller Mill Rolls - </t>
    </r>
    <r>
      <rPr>
        <b/>
        <sz val="10"/>
        <rFont val="Arial"/>
        <family val="2"/>
      </rPr>
      <t>Must Choose 1 Drive and 1 Eccentric</t>
    </r>
  </si>
  <si>
    <t>NOTE:  Order electronic scale indicator from the Scale Indicator section.</t>
  </si>
  <si>
    <t>NOTE:   Order electronic scale indicator from Scale section</t>
  </si>
  <si>
    <t>NOTE:  Order electronic scale indicator from the Scale section.</t>
  </si>
  <si>
    <t>657015</t>
  </si>
  <si>
    <t>657017</t>
  </si>
  <si>
    <t>657010</t>
  </si>
  <si>
    <t>657005</t>
  </si>
  <si>
    <t>657007</t>
  </si>
  <si>
    <t>657000</t>
  </si>
  <si>
    <t>657035</t>
  </si>
  <si>
    <t>657037</t>
  </si>
  <si>
    <t>657030</t>
  </si>
  <si>
    <t>657025</t>
  </si>
  <si>
    <t>657020</t>
  </si>
  <si>
    <t>657027</t>
  </si>
  <si>
    <t>Tandem Trailer (Required)</t>
  </si>
  <si>
    <t xml:space="preserve">     Horst 605 Model</t>
  </si>
  <si>
    <t xml:space="preserve">      Horst 205 Model</t>
  </si>
  <si>
    <t xml:space="preserve">     Horst 285 Model</t>
  </si>
  <si>
    <t xml:space="preserve">     Horst 265 Model</t>
  </si>
  <si>
    <t xml:space="preserve">     Horst 325 Model</t>
  </si>
  <si>
    <t xml:space="preserve">    Horst 505 Model</t>
  </si>
  <si>
    <t>Rims/Tires (Required)</t>
  </si>
  <si>
    <r>
      <t xml:space="preserve"> Scale Indicators- </t>
    </r>
    <r>
      <rPr>
        <b/>
        <sz val="14"/>
        <rFont val="Arial"/>
        <family val="2"/>
      </rPr>
      <t>Weigh Tronix and Intercomp (All Grinders)</t>
    </r>
  </si>
  <si>
    <t>638625</t>
  </si>
  <si>
    <t>Intercomp HH520RFX Wireless Handheld</t>
  </si>
  <si>
    <t>3/32" Screen</t>
  </si>
  <si>
    <t>636180</t>
  </si>
  <si>
    <t>X550 - Tandem Axle, 425/65R22.5 USED Truck Tires Set of 4</t>
  </si>
  <si>
    <t>X350 - Single Axle, 600/50R22.5 Flotation Tires Set of 2</t>
  </si>
  <si>
    <t>725736</t>
  </si>
  <si>
    <t>725737</t>
  </si>
  <si>
    <t>Rubber Flap Kit for bunk feeding</t>
  </si>
  <si>
    <t>CFB26 Rear Unload</t>
  </si>
  <si>
    <t>CFB26 Combo Unload</t>
  </si>
  <si>
    <t>630300</t>
  </si>
  <si>
    <t>CFB Commerical Forage Boxes</t>
  </si>
  <si>
    <t>691075</t>
  </si>
  <si>
    <t>•88C Reversible Apron Chain W/ Tube Slats</t>
  </si>
  <si>
    <t>Saddle Kit for Truck Mount (16' &amp; 18')</t>
  </si>
  <si>
    <t>Saddle Kit for Truck Mount (20' &amp; 24')</t>
  </si>
  <si>
    <r>
      <t>400 Flotation -</t>
    </r>
    <r>
      <rPr>
        <b/>
        <sz val="10"/>
        <rFont val="Arial"/>
        <family val="2"/>
      </rPr>
      <t>Requires 4 each</t>
    </r>
  </si>
  <si>
    <r>
      <t>560/45R22.5 Flotation Tire-</t>
    </r>
    <r>
      <rPr>
        <b/>
        <sz val="10"/>
        <rFont val="Arial"/>
        <family val="2"/>
      </rPr>
      <t>Requires 4 each</t>
    </r>
  </si>
  <si>
    <r>
      <t>400/55R22.5 Flotation Tire-</t>
    </r>
    <r>
      <rPr>
        <b/>
        <sz val="10"/>
        <rFont val="Arial"/>
        <family val="2"/>
      </rPr>
      <t>Requires 4 each</t>
    </r>
  </si>
  <si>
    <t>22.5x13 - 10 Bolt Rim</t>
  </si>
  <si>
    <t>609010</t>
  </si>
  <si>
    <t>725734</t>
  </si>
  <si>
    <t>661460</t>
  </si>
  <si>
    <t>605605</t>
  </si>
  <si>
    <t>690906</t>
  </si>
  <si>
    <t xml:space="preserve">2 Hours </t>
  </si>
  <si>
    <t>X700/X900, Tandem Axle, 600/50R22.5 Flotation Set of 4 - Goodyear</t>
  </si>
  <si>
    <t>690627</t>
  </si>
  <si>
    <t>725740</t>
  </si>
  <si>
    <t>22.5x13 - 8 Bolt Rim (400/55 Float Tire option)</t>
  </si>
  <si>
    <t>22.5x13 - 8 Bolt Rim (425/65 Truck Tire option)</t>
  </si>
  <si>
    <t>660001</t>
  </si>
  <si>
    <t>691301</t>
  </si>
  <si>
    <r>
      <t xml:space="preserve">Options - Drive System </t>
    </r>
    <r>
      <rPr>
        <b/>
        <sz val="10"/>
        <rFont val="Arial"/>
        <family val="2"/>
      </rPr>
      <t>(Must select one)</t>
    </r>
  </si>
  <si>
    <t>690925</t>
  </si>
  <si>
    <t>690926</t>
  </si>
  <si>
    <t>690927</t>
  </si>
  <si>
    <t>1800 RPM Belt Box with Double Pump</t>
  </si>
  <si>
    <t>Requires 1800 RPM from truck. Best option for "silage mode" faster unloading</t>
  </si>
  <si>
    <t>1000 RPM Belt Box with Double Pump</t>
  </si>
  <si>
    <t>Requires 1000 RPM from truck. "Silage mode" available, will operate slower.</t>
  </si>
  <si>
    <t>1000 RPM Belt Box with Single Pump</t>
  </si>
  <si>
    <r>
      <t xml:space="preserve">Options - Camera </t>
    </r>
    <r>
      <rPr>
        <b/>
        <sz val="10"/>
        <rFont val="Arial"/>
        <family val="2"/>
      </rPr>
      <t>(Not Required to Complete Machine)</t>
    </r>
  </si>
  <si>
    <r>
      <t xml:space="preserve">Requires 1000 RPM from truck.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"silage mode"</t>
    </r>
  </si>
  <si>
    <t>Dakota Micro AgCam system</t>
  </si>
  <si>
    <r>
      <t>22.5x13 - 10 Bolt Rim w/425/65R22.5 Used Truck Tire-</t>
    </r>
    <r>
      <rPr>
        <b/>
        <sz val="10"/>
        <rFont val="Arial"/>
        <family val="2"/>
      </rPr>
      <t>Requires 4 each</t>
    </r>
  </si>
  <si>
    <t>699050</t>
  </si>
  <si>
    <t>711111</t>
  </si>
  <si>
    <t>711110</t>
  </si>
  <si>
    <t>650775</t>
  </si>
  <si>
    <t>-667XH apron chain</t>
  </si>
  <si>
    <t>-930 Cu. Ft. - 1,160 Cu. Ft. Struck Capacity</t>
  </si>
  <si>
    <t>BE8R22ABG</t>
  </si>
  <si>
    <t>X550 - Tandem Axle, 600/50R22.5 Flotation Set of 4 - BKT</t>
  </si>
  <si>
    <t>X700/X900, Tandem Axle, 600/50R22.5 Flotation Set of 4 - BKT</t>
  </si>
  <si>
    <t>596140</t>
  </si>
  <si>
    <t>596141</t>
  </si>
  <si>
    <t>691701</t>
  </si>
  <si>
    <t>691706</t>
  </si>
  <si>
    <t>691711</t>
  </si>
  <si>
    <t>690902</t>
  </si>
  <si>
    <t>690912</t>
  </si>
  <si>
    <t>PTO</t>
  </si>
  <si>
    <t>Margin % (Target 30%)</t>
  </si>
  <si>
    <t>20 gallons per minute minimum</t>
  </si>
  <si>
    <t>X900- Compost/Litter, Tandem Axles</t>
  </si>
  <si>
    <t>X900- Compost/Litter, Tandem Axles with Load Cells</t>
  </si>
  <si>
    <t>691140</t>
  </si>
  <si>
    <t>650501</t>
  </si>
  <si>
    <t>650502</t>
  </si>
  <si>
    <t>650601</t>
  </si>
  <si>
    <t>650602</t>
  </si>
  <si>
    <t>664 - For Up To 5'x6' round bale or 4'x4'x6' square bale with actuator 21' wiring</t>
  </si>
  <si>
    <t>664 - For Up To 5'x6' round bale or 4'x4'x6' square bale with actuator 30' wiring</t>
  </si>
  <si>
    <t>864 - For Up To 5'x6' round bale or 4'x4'x8' square bale with actuator 21' wiring</t>
  </si>
  <si>
    <t>864 - For Up To 5'x6' round bale or 4'x4'x8' square bale with actuator 30' wiring</t>
  </si>
  <si>
    <t>Sept 24 Cost</t>
  </si>
  <si>
    <t>March 24 Cost</t>
  </si>
  <si>
    <t>30" Roll, 5 groove flat, drive roll</t>
  </si>
  <si>
    <t>30" Roll, 5 groove flat, eccentric roll</t>
  </si>
  <si>
    <t>30" Roll, 7 groove flat, drive roll</t>
  </si>
  <si>
    <t>30" Roll, 7 groove flat, eccentric roll</t>
  </si>
  <si>
    <t>30" Roll, 10 groove flat, drive roll</t>
  </si>
  <si>
    <t>30" Roll, 10 groove flat, eccentric roll</t>
  </si>
  <si>
    <t>30" Roll, 5 groove sharp, drive roll</t>
  </si>
  <si>
    <t>30" Roll, 5 groove sharp, eccentric roll</t>
  </si>
  <si>
    <t>30" Roll, 7 groove sharp, drive roll</t>
  </si>
  <si>
    <t>30" Roll, 7 groove sharp, eccentric roll</t>
  </si>
  <si>
    <t>30" Roll, 10 groove sharp, drive roll</t>
  </si>
  <si>
    <t>30" Roll, 10 groove sharp, eccentric roll</t>
  </si>
  <si>
    <t>LIST PRICE</t>
  </si>
  <si>
    <t>20" Roll, 5 groove flat, drive roll</t>
  </si>
  <si>
    <t>20" Roll, 5 groove flat, eccentric roll</t>
  </si>
  <si>
    <t>20" Roll, 7 groove flat, drive roll</t>
  </si>
  <si>
    <t>20" Roll, 7 groove flat, eccentric roll</t>
  </si>
  <si>
    <t>20" Roll, 10 groove flat, drive roll</t>
  </si>
  <si>
    <t>20" Roll, 10 groove flat, eccentric roll</t>
  </si>
  <si>
    <t>20" Roll, 5 groove sharp, drive roll</t>
  </si>
  <si>
    <t>20" Roll, 5 groove sharp, eccentric roll</t>
  </si>
  <si>
    <t>20" Roll, 7 groove sharp, drive roll</t>
  </si>
  <si>
    <t>20" Roll, 7 groove sharp, eccentric roll</t>
  </si>
  <si>
    <t>20" Roll, 10 groove sharp, drive roll</t>
  </si>
  <si>
    <t>20" Roll, 10 groove sharp, eccentric roll</t>
  </si>
  <si>
    <r>
      <t xml:space="preserve">20" Roller Mill Rolls - </t>
    </r>
    <r>
      <rPr>
        <b/>
        <sz val="10"/>
        <rFont val="Arial"/>
        <family val="2"/>
      </rPr>
      <t>Must Choose 1 Drive and 1 Eccentric</t>
    </r>
  </si>
  <si>
    <t>Margin Loss/Gain from March 24</t>
  </si>
  <si>
    <t>September 23, 2024</t>
  </si>
  <si>
    <t>15 - 18</t>
  </si>
  <si>
    <t>19</t>
  </si>
  <si>
    <t>20 - 21</t>
  </si>
  <si>
    <t>22</t>
  </si>
  <si>
    <t>23 - 24</t>
  </si>
  <si>
    <t>28</t>
  </si>
  <si>
    <t>29 - 33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</si>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</sst>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\$#,##0"/>
    <numFmt numFmtId="166" formatCode="0.0%"/>
    <numFmt numFmtId="167" formatCode="&quot;$&quot;#,##0.00"/>
    <numFmt numFmtId="168" formatCode="_(&quot;$&quot;* #,##0_);_(&quot;$&quot;* \(#,##0\);_(&quot;$&quot;* &quot;-&quot;??_);_(@_)"/>
    <numFmt numFmtId="169" formatCode="[$$-409]#,##0;[Red]\-[$$-409]#,##0"/>
    <numFmt numFmtId="170" formatCode="[$$-409]#,##0.00;[Red][$$-409]#,##0.00"/>
    <numFmt numFmtId="171" formatCode="[$$-409]#,##0;\-[$$-409]#,##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i/>
      <sz val="14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6"/>
      <name val="Lucida Sans Unicode"/>
      <family val="2"/>
    </font>
    <font>
      <sz val="10"/>
      <name val="Lucida Sans Unicode"/>
      <family val="2"/>
    </font>
    <font>
      <b/>
      <sz val="9"/>
      <name val="Arial"/>
      <family val="2"/>
    </font>
    <font>
      <sz val="10"/>
      <name val="Arial Black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9" tint="-0.499984740745262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sz val="14"/>
      <color indexed="8"/>
      <name val="Arial"/>
      <family val="2"/>
    </font>
    <font>
      <u/>
      <sz val="14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/>
      <name val="Calibri (Body)"/>
    </font>
    <font>
      <b/>
      <u/>
      <sz val="10"/>
      <name val="Arial"/>
      <family val="2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sz val="16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" fillId="0" borderId="0"/>
    <xf numFmtId="44" fontId="2" fillId="0" borderId="0" applyFill="0" applyBorder="0" applyAlignment="0" applyProtection="0"/>
    <xf numFmtId="0" fontId="15" fillId="0" borderId="0" applyNumberFormat="0" applyFill="0" applyBorder="0" applyProtection="0"/>
    <xf numFmtId="44" fontId="2" fillId="0" borderId="0" applyFont="0" applyFill="0" applyBorder="0" applyAlignment="0" applyProtection="0"/>
    <xf numFmtId="0" fontId="24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0" borderId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</cellStyleXfs>
  <cellXfs count="602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right"/>
    </xf>
    <xf numFmtId="0" fontId="6" fillId="0" borderId="1" xfId="3" applyFont="1" applyBorder="1"/>
    <xf numFmtId="0" fontId="6" fillId="0" borderId="2" xfId="3" applyFont="1" applyBorder="1"/>
    <xf numFmtId="0" fontId="7" fillId="0" borderId="0" xfId="3" applyFont="1"/>
    <xf numFmtId="49" fontId="2" fillId="0" borderId="0" xfId="3" applyNumberFormat="1"/>
    <xf numFmtId="0" fontId="2" fillId="0" borderId="4" xfId="3" applyBorder="1"/>
    <xf numFmtId="0" fontId="2" fillId="0" borderId="5" xfId="3" applyBorder="1"/>
    <xf numFmtId="0" fontId="7" fillId="0" borderId="6" xfId="3" applyFont="1" applyBorder="1" applyAlignment="1">
      <alignment horizontal="center"/>
    </xf>
    <xf numFmtId="0" fontId="7" fillId="0" borderId="7" xfId="3" applyFont="1" applyBorder="1" applyAlignment="1">
      <alignment horizontal="left"/>
    </xf>
    <xf numFmtId="0" fontId="5" fillId="0" borderId="8" xfId="3" applyFont="1" applyBorder="1" applyAlignment="1">
      <alignment horizontal="left"/>
    </xf>
    <xf numFmtId="0" fontId="2" fillId="0" borderId="8" xfId="3" applyBorder="1"/>
    <xf numFmtId="0" fontId="7" fillId="0" borderId="8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0" xfId="3" applyFont="1" applyAlignment="1">
      <alignment horizontal="left"/>
    </xf>
    <xf numFmtId="0" fontId="2" fillId="0" borderId="0" xfId="3" applyAlignment="1">
      <alignment horizontal="left"/>
    </xf>
    <xf numFmtId="0" fontId="2" fillId="0" borderId="0" xfId="3" applyAlignment="1">
      <alignment horizontal="center"/>
    </xf>
    <xf numFmtId="164" fontId="2" fillId="0" borderId="0" xfId="3" applyNumberFormat="1" applyAlignment="1">
      <alignment horizontal="center"/>
    </xf>
    <xf numFmtId="0" fontId="7" fillId="0" borderId="10" xfId="3" applyFont="1" applyBorder="1" applyAlignment="1">
      <alignment horizontal="left"/>
    </xf>
    <xf numFmtId="0" fontId="5" fillId="0" borderId="11" xfId="3" applyFont="1" applyBorder="1" applyAlignment="1">
      <alignment horizontal="left"/>
    </xf>
    <xf numFmtId="0" fontId="2" fillId="0" borderId="11" xfId="3" applyBorder="1"/>
    <xf numFmtId="0" fontId="2" fillId="0" borderId="0" xfId="3" applyAlignment="1">
      <alignment horizontal="right"/>
    </xf>
    <xf numFmtId="0" fontId="7" fillId="0" borderId="12" xfId="3" applyFont="1" applyBorder="1" applyAlignment="1">
      <alignment horizontal="left"/>
    </xf>
    <xf numFmtId="0" fontId="9" fillId="0" borderId="0" xfId="4"/>
    <xf numFmtId="0" fontId="9" fillId="0" borderId="0" xfId="4" applyAlignment="1">
      <alignment horizontal="center"/>
    </xf>
    <xf numFmtId="0" fontId="9" fillId="0" borderId="0" xfId="4" applyAlignment="1">
      <alignment horizontal="left"/>
    </xf>
    <xf numFmtId="0" fontId="6" fillId="2" borderId="13" xfId="3" applyFont="1" applyFill="1" applyBorder="1"/>
    <xf numFmtId="0" fontId="6" fillId="2" borderId="14" xfId="3" applyFont="1" applyFill="1" applyBorder="1"/>
    <xf numFmtId="49" fontId="2" fillId="0" borderId="0" xfId="3" applyNumberFormat="1" applyAlignment="1">
      <alignment horizontal="center"/>
    </xf>
    <xf numFmtId="0" fontId="5" fillId="0" borderId="0" xfId="3" applyFont="1"/>
    <xf numFmtId="0" fontId="2" fillId="2" borderId="13" xfId="3" applyFill="1" applyBorder="1"/>
    <xf numFmtId="0" fontId="7" fillId="2" borderId="14" xfId="3" applyFont="1" applyFill="1" applyBorder="1"/>
    <xf numFmtId="0" fontId="2" fillId="2" borderId="14" xfId="3" applyFill="1" applyBorder="1"/>
    <xf numFmtId="166" fontId="2" fillId="0" borderId="0" xfId="3" applyNumberFormat="1" applyAlignment="1">
      <alignment horizontal="center"/>
    </xf>
    <xf numFmtId="0" fontId="6" fillId="0" borderId="0" xfId="3" applyFont="1" applyAlignment="1">
      <alignment horizontal="right"/>
    </xf>
    <xf numFmtId="0" fontId="6" fillId="0" borderId="0" xfId="3" applyFont="1"/>
    <xf numFmtId="0" fontId="7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167" fontId="2" fillId="0" borderId="0" xfId="3" applyNumberFormat="1"/>
    <xf numFmtId="0" fontId="16" fillId="0" borderId="0" xfId="6" applyNumberFormat="1" applyFont="1" applyBorder="1"/>
    <xf numFmtId="0" fontId="15" fillId="0" borderId="0" xfId="6" applyNumberFormat="1" applyBorder="1"/>
    <xf numFmtId="0" fontId="15" fillId="0" borderId="0" xfId="6" applyBorder="1"/>
    <xf numFmtId="49" fontId="20" fillId="0" borderId="18" xfId="6" applyNumberFormat="1" applyFont="1" applyBorder="1"/>
    <xf numFmtId="0" fontId="20" fillId="0" borderId="19" xfId="6" applyNumberFormat="1" applyFont="1" applyBorder="1"/>
    <xf numFmtId="0" fontId="20" fillId="0" borderId="20" xfId="6" applyNumberFormat="1" applyFont="1" applyBorder="1"/>
    <xf numFmtId="0" fontId="20" fillId="0" borderId="17" xfId="6" applyNumberFormat="1" applyFont="1" applyBorder="1"/>
    <xf numFmtId="49" fontId="21" fillId="0" borderId="0" xfId="6" applyNumberFormat="1" applyFont="1" applyBorder="1" applyAlignment="1">
      <alignment horizontal="center"/>
    </xf>
    <xf numFmtId="49" fontId="16" fillId="0" borderId="0" xfId="6" applyNumberFormat="1" applyFont="1" applyBorder="1"/>
    <xf numFmtId="0" fontId="16" fillId="0" borderId="18" xfId="6" applyNumberFormat="1" applyFont="1" applyBorder="1"/>
    <xf numFmtId="0" fontId="16" fillId="0" borderId="19" xfId="6" applyNumberFormat="1" applyFont="1" applyBorder="1"/>
    <xf numFmtId="0" fontId="23" fillId="0" borderId="20" xfId="6" applyNumberFormat="1" applyFont="1" applyBorder="1" applyAlignment="1">
      <alignment horizontal="left"/>
    </xf>
    <xf numFmtId="49" fontId="19" fillId="0" borderId="17" xfId="6" applyNumberFormat="1" applyFont="1" applyBorder="1" applyAlignment="1">
      <alignment horizontal="left"/>
    </xf>
    <xf numFmtId="0" fontId="16" fillId="0" borderId="17" xfId="6" applyNumberFormat="1" applyFont="1" applyBorder="1"/>
    <xf numFmtId="0" fontId="23" fillId="0" borderId="0" xfId="6" applyNumberFormat="1" applyFont="1" applyBorder="1" applyAlignment="1">
      <alignment horizontal="left"/>
    </xf>
    <xf numFmtId="49" fontId="19" fillId="0" borderId="0" xfId="6" applyNumberFormat="1" applyFont="1" applyBorder="1" applyAlignment="1">
      <alignment horizontal="left"/>
    </xf>
    <xf numFmtId="0" fontId="16" fillId="0" borderId="0" xfId="6" applyNumberFormat="1" applyFont="1" applyBorder="1" applyAlignment="1">
      <alignment horizontal="left"/>
    </xf>
    <xf numFmtId="49" fontId="16" fillId="0" borderId="0" xfId="6" applyNumberFormat="1" applyFont="1" applyBorder="1" applyAlignment="1">
      <alignment horizontal="left"/>
    </xf>
    <xf numFmtId="0" fontId="15" fillId="0" borderId="0" xfId="6"/>
    <xf numFmtId="0" fontId="16" fillId="0" borderId="0" xfId="6" applyNumberFormat="1" applyFont="1" applyFill="1" applyBorder="1"/>
    <xf numFmtId="0" fontId="8" fillId="0" borderId="0" xfId="3" applyFont="1"/>
    <xf numFmtId="44" fontId="0" fillId="0" borderId="0" xfId="7" applyFont="1"/>
    <xf numFmtId="0" fontId="24" fillId="0" borderId="0" xfId="8"/>
    <xf numFmtId="0" fontId="6" fillId="0" borderId="1" xfId="8" applyFont="1" applyBorder="1"/>
    <xf numFmtId="0" fontId="6" fillId="0" borderId="2" xfId="8" applyFont="1" applyBorder="1"/>
    <xf numFmtId="0" fontId="6" fillId="0" borderId="3" xfId="8" applyFont="1" applyBorder="1" applyAlignment="1">
      <alignment horizontal="right"/>
    </xf>
    <xf numFmtId="0" fontId="7" fillId="0" borderId="0" xfId="8" applyFont="1"/>
    <xf numFmtId="49" fontId="24" fillId="0" borderId="0" xfId="8" applyNumberFormat="1"/>
    <xf numFmtId="0" fontId="24" fillId="0" borderId="4" xfId="8" applyBorder="1"/>
    <xf numFmtId="0" fontId="24" fillId="0" borderId="5" xfId="8" applyBorder="1"/>
    <xf numFmtId="0" fontId="7" fillId="0" borderId="5" xfId="8" applyFont="1" applyBorder="1" applyAlignment="1">
      <alignment horizontal="center"/>
    </xf>
    <xf numFmtId="0" fontId="7" fillId="0" borderId="6" xfId="8" applyFont="1" applyBorder="1" applyAlignment="1">
      <alignment horizontal="center"/>
    </xf>
    <xf numFmtId="0" fontId="7" fillId="0" borderId="7" xfId="8" applyFont="1" applyBorder="1" applyAlignment="1">
      <alignment horizontal="left"/>
    </xf>
    <xf numFmtId="0" fontId="24" fillId="0" borderId="8" xfId="8" applyBorder="1"/>
    <xf numFmtId="0" fontId="7" fillId="0" borderId="8" xfId="8" applyFont="1" applyBorder="1" applyAlignment="1">
      <alignment horizontal="center"/>
    </xf>
    <xf numFmtId="0" fontId="7" fillId="0" borderId="9" xfId="8" applyFont="1" applyBorder="1" applyAlignment="1">
      <alignment horizontal="center"/>
    </xf>
    <xf numFmtId="0" fontId="7" fillId="0" borderId="0" xfId="8" applyFont="1" applyAlignment="1">
      <alignment horizontal="left"/>
    </xf>
    <xf numFmtId="0" fontId="2" fillId="0" borderId="0" xfId="8" applyFont="1" applyAlignment="1">
      <alignment horizontal="left"/>
    </xf>
    <xf numFmtId="0" fontId="2" fillId="0" borderId="0" xfId="8" applyFont="1" applyAlignment="1">
      <alignment horizontal="center"/>
    </xf>
    <xf numFmtId="0" fontId="5" fillId="0" borderId="8" xfId="8" applyFont="1" applyBorder="1" applyAlignment="1">
      <alignment horizontal="left"/>
    </xf>
    <xf numFmtId="1" fontId="5" fillId="0" borderId="0" xfId="3" applyNumberFormat="1" applyFont="1"/>
    <xf numFmtId="0" fontId="7" fillId="0" borderId="5" xfId="3" applyFont="1" applyBorder="1"/>
    <xf numFmtId="0" fontId="5" fillId="0" borderId="0" xfId="8" applyFont="1" applyAlignment="1">
      <alignment horizontal="left"/>
    </xf>
    <xf numFmtId="0" fontId="7" fillId="0" borderId="0" xfId="8" applyFont="1" applyAlignment="1">
      <alignment horizontal="center"/>
    </xf>
    <xf numFmtId="49" fontId="6" fillId="0" borderId="2" xfId="3" applyNumberFormat="1" applyFont="1" applyBorder="1"/>
    <xf numFmtId="49" fontId="7" fillId="0" borderId="5" xfId="3" applyNumberFormat="1" applyFont="1" applyBorder="1" applyAlignment="1">
      <alignment horizontal="center"/>
    </xf>
    <xf numFmtId="49" fontId="7" fillId="0" borderId="8" xfId="3" applyNumberFormat="1" applyFont="1" applyBorder="1" applyAlignment="1">
      <alignment horizontal="center"/>
    </xf>
    <xf numFmtId="0" fontId="7" fillId="0" borderId="21" xfId="3" applyFont="1" applyBorder="1" applyAlignment="1">
      <alignment horizontal="left"/>
    </xf>
    <xf numFmtId="0" fontId="7" fillId="0" borderId="20" xfId="3" applyFont="1" applyBorder="1" applyAlignment="1">
      <alignment horizontal="left"/>
    </xf>
    <xf numFmtId="0" fontId="5" fillId="0" borderId="22" xfId="3" applyFont="1" applyBorder="1" applyAlignment="1">
      <alignment horizontal="left"/>
    </xf>
    <xf numFmtId="0" fontId="2" fillId="0" borderId="22" xfId="3" applyBorder="1"/>
    <xf numFmtId="49" fontId="7" fillId="0" borderId="22" xfId="3" applyNumberFormat="1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0" fontId="6" fillId="0" borderId="13" xfId="3" applyFont="1" applyBorder="1"/>
    <xf numFmtId="0" fontId="2" fillId="0" borderId="14" xfId="3" applyBorder="1"/>
    <xf numFmtId="0" fontId="2" fillId="0" borderId="21" xfId="3" applyBorder="1"/>
    <xf numFmtId="0" fontId="2" fillId="0" borderId="24" xfId="3" applyBorder="1"/>
    <xf numFmtId="49" fontId="7" fillId="0" borderId="25" xfId="3" applyNumberFormat="1" applyFont="1" applyBorder="1" applyAlignment="1">
      <alignment horizontal="center"/>
    </xf>
    <xf numFmtId="0" fontId="7" fillId="0" borderId="26" xfId="3" applyFont="1" applyBorder="1" applyAlignment="1">
      <alignment horizontal="center"/>
    </xf>
    <xf numFmtId="165" fontId="2" fillId="0" borderId="0" xfId="3" applyNumberFormat="1" applyAlignment="1">
      <alignment horizontal="center"/>
    </xf>
    <xf numFmtId="0" fontId="2" fillId="0" borderId="27" xfId="3" applyBorder="1"/>
    <xf numFmtId="49" fontId="2" fillId="0" borderId="27" xfId="3" applyNumberFormat="1" applyBorder="1"/>
    <xf numFmtId="0" fontId="2" fillId="0" borderId="28" xfId="3" applyBorder="1"/>
    <xf numFmtId="0" fontId="2" fillId="0" borderId="30" xfId="3" applyBorder="1"/>
    <xf numFmtId="49" fontId="2" fillId="0" borderId="30" xfId="3" applyNumberFormat="1" applyBorder="1"/>
    <xf numFmtId="0" fontId="7" fillId="0" borderId="27" xfId="3" applyFont="1" applyBorder="1"/>
    <xf numFmtId="49" fontId="7" fillId="0" borderId="27" xfId="3" applyNumberFormat="1" applyFont="1" applyBorder="1" applyAlignment="1">
      <alignment horizontal="center"/>
    </xf>
    <xf numFmtId="0" fontId="7" fillId="0" borderId="24" xfId="3" applyFont="1" applyBorder="1" applyAlignment="1">
      <alignment horizontal="left"/>
    </xf>
    <xf numFmtId="0" fontId="7" fillId="0" borderId="30" xfId="3" applyFont="1" applyBorder="1" applyAlignment="1">
      <alignment horizontal="left"/>
    </xf>
    <xf numFmtId="49" fontId="7" fillId="0" borderId="30" xfId="3" applyNumberFormat="1" applyFont="1" applyBorder="1" applyAlignment="1">
      <alignment horizontal="center"/>
    </xf>
    <xf numFmtId="0" fontId="7" fillId="0" borderId="33" xfId="3" applyFont="1" applyBorder="1" applyAlignment="1">
      <alignment horizontal="left"/>
    </xf>
    <xf numFmtId="0" fontId="5" fillId="0" borderId="31" xfId="3" applyFont="1" applyBorder="1" applyAlignment="1">
      <alignment horizontal="left"/>
    </xf>
    <xf numFmtId="49" fontId="0" fillId="0" borderId="0" xfId="0" applyNumberFormat="1"/>
    <xf numFmtId="0" fontId="2" fillId="0" borderId="31" xfId="3" applyBorder="1"/>
    <xf numFmtId="164" fontId="2" fillId="0" borderId="0" xfId="2" applyNumberFormat="1" applyFont="1" applyFill="1" applyBorder="1" applyAlignment="1">
      <alignment horizontal="center"/>
    </xf>
    <xf numFmtId="49" fontId="7" fillId="0" borderId="31" xfId="3" applyNumberFormat="1" applyFont="1" applyBorder="1" applyAlignment="1">
      <alignment horizontal="center"/>
    </xf>
    <xf numFmtId="0" fontId="28" fillId="0" borderId="1" xfId="3" applyFont="1" applyBorder="1"/>
    <xf numFmtId="49" fontId="7" fillId="0" borderId="5" xfId="3" applyNumberFormat="1" applyFont="1" applyBorder="1" applyAlignment="1">
      <alignment horizontal="center" vertical="center"/>
    </xf>
    <xf numFmtId="49" fontId="29" fillId="0" borderId="0" xfId="3" applyNumberFormat="1" applyFont="1" applyAlignment="1">
      <alignment horizontal="left"/>
    </xf>
    <xf numFmtId="49" fontId="2" fillId="0" borderId="0" xfId="3" applyNumberFormat="1" applyAlignment="1">
      <alignment horizontal="left"/>
    </xf>
    <xf numFmtId="0" fontId="5" fillId="0" borderId="5" xfId="3" applyFont="1" applyBorder="1" applyAlignment="1">
      <alignment horizontal="left"/>
    </xf>
    <xf numFmtId="0" fontId="8" fillId="0" borderId="31" xfId="3" applyFont="1" applyBorder="1"/>
    <xf numFmtId="49" fontId="7" fillId="0" borderId="31" xfId="3" applyNumberFormat="1" applyFont="1" applyBorder="1" applyAlignment="1">
      <alignment horizontal="center" vertical="center"/>
    </xf>
    <xf numFmtId="0" fontId="29" fillId="0" borderId="0" xfId="3" applyFont="1"/>
    <xf numFmtId="0" fontId="1" fillId="0" borderId="0" xfId="10"/>
    <xf numFmtId="0" fontId="13" fillId="0" borderId="0" xfId="10" applyFont="1"/>
    <xf numFmtId="0" fontId="7" fillId="0" borderId="0" xfId="10" applyFont="1"/>
    <xf numFmtId="49" fontId="13" fillId="0" borderId="0" xfId="10" applyNumberFormat="1" applyFont="1"/>
    <xf numFmtId="0" fontId="13" fillId="0" borderId="0" xfId="10" quotePrefix="1" applyFont="1"/>
    <xf numFmtId="0" fontId="14" fillId="0" borderId="0" xfId="10" applyFont="1"/>
    <xf numFmtId="0" fontId="2" fillId="0" borderId="0" xfId="10" applyFont="1"/>
    <xf numFmtId="0" fontId="7" fillId="0" borderId="0" xfId="3" applyFont="1" applyAlignment="1">
      <alignment vertical="center"/>
    </xf>
    <xf numFmtId="0" fontId="24" fillId="0" borderId="0" xfId="13"/>
    <xf numFmtId="0" fontId="2" fillId="0" borderId="0" xfId="13" applyFont="1"/>
    <xf numFmtId="0" fontId="2" fillId="0" borderId="0" xfId="0" applyFont="1"/>
    <xf numFmtId="0" fontId="7" fillId="0" borderId="0" xfId="13" applyFont="1"/>
    <xf numFmtId="0" fontId="8" fillId="0" borderId="0" xfId="13" applyFont="1"/>
    <xf numFmtId="0" fontId="7" fillId="0" borderId="0" xfId="13" applyFont="1" applyAlignment="1">
      <alignment horizontal="left"/>
    </xf>
    <xf numFmtId="0" fontId="7" fillId="0" borderId="32" xfId="13" applyFont="1" applyBorder="1" applyAlignment="1">
      <alignment horizontal="center"/>
    </xf>
    <xf numFmtId="0" fontId="7" fillId="0" borderId="31" xfId="13" applyFont="1" applyBorder="1" applyAlignment="1">
      <alignment horizontal="center"/>
    </xf>
    <xf numFmtId="0" fontId="24" fillId="0" borderId="31" xfId="13" applyBorder="1"/>
    <xf numFmtId="0" fontId="5" fillId="0" borderId="31" xfId="13" applyFont="1" applyBorder="1" applyAlignment="1">
      <alignment horizontal="left"/>
    </xf>
    <xf numFmtId="0" fontId="7" fillId="0" borderId="33" xfId="13" applyFont="1" applyBorder="1" applyAlignment="1">
      <alignment horizontal="left"/>
    </xf>
    <xf numFmtId="0" fontId="7" fillId="0" borderId="6" xfId="13" applyFont="1" applyBorder="1" applyAlignment="1">
      <alignment horizontal="center"/>
    </xf>
    <xf numFmtId="0" fontId="7" fillId="0" borderId="5" xfId="13" applyFont="1" applyBorder="1" applyAlignment="1">
      <alignment horizontal="center"/>
    </xf>
    <xf numFmtId="0" fontId="24" fillId="0" borderId="5" xfId="13" applyBorder="1"/>
    <xf numFmtId="0" fontId="24" fillId="0" borderId="4" xfId="13" applyBorder="1"/>
    <xf numFmtId="0" fontId="6" fillId="0" borderId="3" xfId="13" applyFont="1" applyBorder="1" applyAlignment="1">
      <alignment horizontal="right"/>
    </xf>
    <xf numFmtId="0" fontId="6" fillId="0" borderId="2" xfId="13" applyFont="1" applyBorder="1"/>
    <xf numFmtId="0" fontId="6" fillId="0" borderId="1" xfId="13" applyFont="1" applyBorder="1"/>
    <xf numFmtId="0" fontId="5" fillId="0" borderId="31" xfId="13" applyFont="1" applyBorder="1"/>
    <xf numFmtId="0" fontId="24" fillId="0" borderId="33" xfId="13" applyBorder="1"/>
    <xf numFmtId="49" fontId="24" fillId="0" borderId="0" xfId="13" applyNumberFormat="1"/>
    <xf numFmtId="0" fontId="31" fillId="0" borderId="0" xfId="13" applyFont="1"/>
    <xf numFmtId="0" fontId="8" fillId="0" borderId="0" xfId="13" applyFont="1" applyAlignment="1">
      <alignment horizontal="left"/>
    </xf>
    <xf numFmtId="0" fontId="28" fillId="0" borderId="1" xfId="13" applyFont="1" applyBorder="1"/>
    <xf numFmtId="0" fontId="6" fillId="0" borderId="2" xfId="13" applyFont="1" applyBorder="1" applyAlignment="1">
      <alignment horizontal="right"/>
    </xf>
    <xf numFmtId="49" fontId="7" fillId="0" borderId="5" xfId="13" applyNumberFormat="1" applyFont="1" applyBorder="1" applyAlignment="1">
      <alignment horizontal="center"/>
    </xf>
    <xf numFmtId="49" fontId="7" fillId="0" borderId="31" xfId="13" applyNumberFormat="1" applyFont="1" applyBorder="1" applyAlignment="1">
      <alignment horizontal="center"/>
    </xf>
    <xf numFmtId="0" fontId="2" fillId="0" borderId="0" xfId="13" applyFont="1" applyAlignment="1">
      <alignment horizontal="left"/>
    </xf>
    <xf numFmtId="0" fontId="2" fillId="0" borderId="0" xfId="13" applyFont="1" applyAlignment="1">
      <alignment horizontal="center"/>
    </xf>
    <xf numFmtId="165" fontId="2" fillId="0" borderId="0" xfId="13" applyNumberFormat="1" applyFont="1" applyAlignment="1">
      <alignment horizontal="center"/>
    </xf>
    <xf numFmtId="43" fontId="2" fillId="0" borderId="28" xfId="1" applyFont="1" applyBorder="1" applyAlignment="1">
      <alignment horizontal="center"/>
    </xf>
    <xf numFmtId="43" fontId="2" fillId="0" borderId="0" xfId="1" applyFont="1" applyFill="1"/>
    <xf numFmtId="49" fontId="6" fillId="0" borderId="0" xfId="3" applyNumberFormat="1" applyFont="1"/>
    <xf numFmtId="43" fontId="15" fillId="0" borderId="28" xfId="1" applyFont="1" applyBorder="1" applyAlignment="1"/>
    <xf numFmtId="43" fontId="2" fillId="0" borderId="0" xfId="1" applyFont="1"/>
    <xf numFmtId="43" fontId="24" fillId="0" borderId="0" xfId="1" applyFont="1"/>
    <xf numFmtId="43" fontId="24" fillId="0" borderId="0" xfId="1" applyFont="1" applyAlignment="1">
      <alignment horizontal="center"/>
    </xf>
    <xf numFmtId="0" fontId="6" fillId="0" borderId="3" xfId="3" applyFont="1" applyBorder="1" applyAlignment="1">
      <alignment horizontal="right"/>
    </xf>
    <xf numFmtId="0" fontId="7" fillId="0" borderId="5" xfId="3" applyFont="1" applyBorder="1" applyAlignment="1">
      <alignment horizontal="center"/>
    </xf>
    <xf numFmtId="0" fontId="3" fillId="0" borderId="0" xfId="3" applyFont="1"/>
    <xf numFmtId="0" fontId="4" fillId="0" borderId="0" xfId="3" applyFont="1"/>
    <xf numFmtId="49" fontId="17" fillId="0" borderId="0" xfId="6" applyNumberFormat="1" applyFont="1" applyBorder="1"/>
    <xf numFmtId="49" fontId="18" fillId="0" borderId="0" xfId="6" applyNumberFormat="1" applyFont="1" applyBorder="1"/>
    <xf numFmtId="49" fontId="21" fillId="0" borderId="0" xfId="6" applyNumberFormat="1" applyFont="1" applyBorder="1"/>
    <xf numFmtId="0" fontId="11" fillId="0" borderId="0" xfId="4" applyFont="1" applyAlignment="1">
      <alignment vertical="center"/>
    </xf>
    <xf numFmtId="0" fontId="10" fillId="0" borderId="0" xfId="4" applyFont="1"/>
    <xf numFmtId="0" fontId="11" fillId="0" borderId="0" xfId="4" applyFont="1" applyAlignment="1">
      <alignment wrapText="1"/>
    </xf>
    <xf numFmtId="0" fontId="2" fillId="0" borderId="0" xfId="3" applyAlignment="1">
      <alignment wrapText="1"/>
    </xf>
    <xf numFmtId="0" fontId="3" fillId="0" borderId="0" xfId="13" applyFont="1"/>
    <xf numFmtId="0" fontId="4" fillId="0" borderId="0" xfId="13" applyFont="1"/>
    <xf numFmtId="43" fontId="2" fillId="0" borderId="35" xfId="1" applyFont="1" applyBorder="1" applyAlignment="1">
      <alignment horizontal="center"/>
    </xf>
    <xf numFmtId="43" fontId="15" fillId="0" borderId="0" xfId="1" applyFont="1" applyBorder="1" applyAlignment="1"/>
    <xf numFmtId="166" fontId="2" fillId="0" borderId="0" xfId="15" applyNumberFormat="1" applyFont="1" applyAlignment="1">
      <alignment horizontal="center"/>
    </xf>
    <xf numFmtId="43" fontId="0" fillId="0" borderId="0" xfId="1" applyFont="1" applyBorder="1" applyAlignment="1">
      <alignment horizontal="center"/>
    </xf>
    <xf numFmtId="43" fontId="32" fillId="0" borderId="35" xfId="1" applyFont="1" applyBorder="1" applyAlignment="1">
      <alignment horizontal="center"/>
    </xf>
    <xf numFmtId="0" fontId="6" fillId="2" borderId="36" xfId="0" applyFont="1" applyFill="1" applyBorder="1"/>
    <xf numFmtId="0" fontId="6" fillId="2" borderId="37" xfId="0" applyFont="1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36" xfId="0" applyFill="1" applyBorder="1"/>
    <xf numFmtId="0" fontId="0" fillId="2" borderId="37" xfId="0" applyFill="1" applyBorder="1"/>
    <xf numFmtId="0" fontId="0" fillId="0" borderId="39" xfId="0" applyBorder="1"/>
    <xf numFmtId="0" fontId="0" fillId="0" borderId="34" xfId="0" applyBorder="1"/>
    <xf numFmtId="49" fontId="7" fillId="2" borderId="39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38" xfId="3" applyBorder="1"/>
    <xf numFmtId="0" fontId="2" fillId="0" borderId="39" xfId="3" applyBorder="1"/>
    <xf numFmtId="0" fontId="5" fillId="0" borderId="39" xfId="3" applyFont="1" applyBorder="1"/>
    <xf numFmtId="0" fontId="5" fillId="0" borderId="34" xfId="0" applyFont="1" applyBorder="1"/>
    <xf numFmtId="43" fontId="0" fillId="0" borderId="0" xfId="1" applyFont="1" applyAlignment="1">
      <alignment horizontal="center"/>
    </xf>
    <xf numFmtId="0" fontId="6" fillId="0" borderId="36" xfId="3" applyFont="1" applyBorder="1"/>
    <xf numFmtId="0" fontId="6" fillId="0" borderId="37" xfId="3" applyFont="1" applyBorder="1"/>
    <xf numFmtId="49" fontId="6" fillId="0" borderId="37" xfId="3" applyNumberFormat="1" applyFont="1" applyBorder="1"/>
    <xf numFmtId="0" fontId="2" fillId="0" borderId="43" xfId="3" applyBorder="1"/>
    <xf numFmtId="0" fontId="0" fillId="0" borderId="46" xfId="0" applyBorder="1"/>
    <xf numFmtId="0" fontId="2" fillId="0" borderId="44" xfId="3" applyBorder="1"/>
    <xf numFmtId="49" fontId="7" fillId="0" borderId="44" xfId="3" applyNumberFormat="1" applyFont="1" applyBorder="1" applyAlignment="1">
      <alignment horizontal="center"/>
    </xf>
    <xf numFmtId="167" fontId="24" fillId="0" borderId="0" xfId="8" applyNumberFormat="1"/>
    <xf numFmtId="49" fontId="5" fillId="0" borderId="0" xfId="3" applyNumberFormat="1" applyFont="1"/>
    <xf numFmtId="0" fontId="2" fillId="0" borderId="0" xfId="8" applyFont="1"/>
    <xf numFmtId="49" fontId="2" fillId="0" borderId="0" xfId="12" applyNumberFormat="1" applyFont="1" applyFill="1" applyAlignment="1">
      <alignment horizontal="center"/>
    </xf>
    <xf numFmtId="49" fontId="2" fillId="0" borderId="30" xfId="12" applyNumberFormat="1" applyFont="1" applyFill="1" applyBorder="1" applyAlignment="1">
      <alignment horizontal="center"/>
    </xf>
    <xf numFmtId="49" fontId="2" fillId="0" borderId="0" xfId="13" applyNumberFormat="1" applyFont="1" applyAlignment="1">
      <alignment horizontal="center"/>
    </xf>
    <xf numFmtId="164" fontId="2" fillId="0" borderId="0" xfId="13" applyNumberFormat="1" applyFont="1" applyAlignment="1">
      <alignment horizontal="center"/>
    </xf>
    <xf numFmtId="49" fontId="2" fillId="0" borderId="0" xfId="13" applyNumberFormat="1" applyFont="1"/>
    <xf numFmtId="171" fontId="2" fillId="0" borderId="0" xfId="13" applyNumberFormat="1" applyFont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/>
    </xf>
    <xf numFmtId="164" fontId="35" fillId="0" borderId="0" xfId="0" applyNumberFormat="1" applyFont="1" applyAlignment="1">
      <alignment horizontal="center"/>
    </xf>
    <xf numFmtId="0" fontId="2" fillId="0" borderId="0" xfId="6" applyNumberFormat="1" applyFont="1" applyFill="1" applyBorder="1"/>
    <xf numFmtId="0" fontId="3" fillId="0" borderId="0" xfId="6" applyNumberFormat="1" applyFont="1" applyFill="1" applyBorder="1"/>
    <xf numFmtId="0" fontId="4" fillId="0" borderId="0" xfId="6" applyNumberFormat="1" applyFont="1" applyFill="1" applyBorder="1"/>
    <xf numFmtId="1" fontId="5" fillId="0" borderId="0" xfId="6" applyNumberFormat="1" applyFont="1" applyFill="1" applyBorder="1"/>
    <xf numFmtId="0" fontId="6" fillId="0" borderId="19" xfId="6" applyNumberFormat="1" applyFont="1" applyFill="1" applyBorder="1"/>
    <xf numFmtId="0" fontId="6" fillId="0" borderId="17" xfId="6" applyNumberFormat="1" applyFont="1" applyFill="1" applyBorder="1"/>
    <xf numFmtId="0" fontId="12" fillId="0" borderId="0" xfId="6" applyFont="1" applyFill="1" applyBorder="1"/>
    <xf numFmtId="49" fontId="2" fillId="0" borderId="0" xfId="6" applyNumberFormat="1" applyFont="1" applyFill="1" applyBorder="1"/>
    <xf numFmtId="49" fontId="7" fillId="0" borderId="19" xfId="6" applyNumberFormat="1" applyFont="1" applyFill="1" applyBorder="1" applyAlignment="1">
      <alignment horizontal="center"/>
    </xf>
    <xf numFmtId="49" fontId="7" fillId="0" borderId="17" xfId="6" applyNumberFormat="1" applyFont="1" applyFill="1" applyBorder="1" applyAlignment="1">
      <alignment horizontal="center"/>
    </xf>
    <xf numFmtId="49" fontId="7" fillId="0" borderId="0" xfId="6" applyNumberFormat="1" applyFont="1" applyFill="1" applyBorder="1" applyAlignment="1">
      <alignment horizontal="center"/>
    </xf>
    <xf numFmtId="49" fontId="2" fillId="0" borderId="0" xfId="6" applyNumberFormat="1" applyFont="1" applyFill="1" applyBorder="1" applyAlignment="1">
      <alignment horizontal="center"/>
    </xf>
    <xf numFmtId="164" fontId="2" fillId="0" borderId="0" xfId="6" applyNumberFormat="1" applyFont="1" applyFill="1" applyBorder="1" applyAlignment="1">
      <alignment horizontal="center"/>
    </xf>
    <xf numFmtId="0" fontId="12" fillId="0" borderId="0" xfId="6" applyNumberFormat="1" applyFont="1" applyFill="1" applyBorder="1"/>
    <xf numFmtId="5" fontId="2" fillId="0" borderId="0" xfId="3" applyNumberFormat="1" applyAlignment="1">
      <alignment horizontal="center"/>
    </xf>
    <xf numFmtId="164" fontId="2" fillId="0" borderId="0" xfId="3" applyNumberFormat="1"/>
    <xf numFmtId="49" fontId="35" fillId="0" borderId="0" xfId="0" applyNumberFormat="1" applyFont="1" applyAlignment="1">
      <alignment horizontal="center"/>
    </xf>
    <xf numFmtId="168" fontId="7" fillId="0" borderId="27" xfId="3" applyNumberFormat="1" applyFont="1" applyBorder="1" applyAlignment="1">
      <alignment horizontal="center"/>
    </xf>
    <xf numFmtId="49" fontId="6" fillId="0" borderId="14" xfId="3" applyNumberFormat="1" applyFont="1" applyBorder="1"/>
    <xf numFmtId="49" fontId="6" fillId="0" borderId="37" xfId="0" applyNumberFormat="1" applyFont="1" applyBorder="1"/>
    <xf numFmtId="49" fontId="2" fillId="0" borderId="39" xfId="3" applyNumberFormat="1" applyBorder="1"/>
    <xf numFmtId="44" fontId="2" fillId="0" borderId="14" xfId="3" applyNumberFormat="1" applyBorder="1"/>
    <xf numFmtId="49" fontId="35" fillId="0" borderId="34" xfId="0" applyNumberFormat="1" applyFont="1" applyBorder="1"/>
    <xf numFmtId="164" fontId="2" fillId="0" borderId="0" xfId="2" applyNumberFormat="1" applyFont="1" applyAlignment="1">
      <alignment horizontal="center"/>
    </xf>
    <xf numFmtId="49" fontId="2" fillId="0" borderId="14" xfId="3" applyNumberFormat="1" applyBorder="1"/>
    <xf numFmtId="0" fontId="6" fillId="0" borderId="47" xfId="3" applyFont="1" applyBorder="1" applyAlignment="1">
      <alignment horizontal="right"/>
    </xf>
    <xf numFmtId="0" fontId="7" fillId="0" borderId="48" xfId="3" applyFont="1" applyBorder="1" applyAlignment="1">
      <alignment horizontal="center"/>
    </xf>
    <xf numFmtId="0" fontId="7" fillId="0" borderId="49" xfId="3" applyFont="1" applyBorder="1" applyAlignment="1">
      <alignment horizontal="center"/>
    </xf>
    <xf numFmtId="0" fontId="7" fillId="0" borderId="48" xfId="3" applyFont="1" applyBorder="1" applyAlignment="1">
      <alignment horizontal="center" vertical="center"/>
    </xf>
    <xf numFmtId="0" fontId="7" fillId="0" borderId="49" xfId="3" applyFont="1" applyBorder="1" applyAlignment="1">
      <alignment horizontal="center" vertical="center"/>
    </xf>
    <xf numFmtId="0" fontId="7" fillId="0" borderId="48" xfId="13" applyFont="1" applyBorder="1" applyAlignment="1">
      <alignment horizontal="center"/>
    </xf>
    <xf numFmtId="0" fontId="7" fillId="0" borderId="49" xfId="13" applyFont="1" applyBorder="1" applyAlignment="1">
      <alignment horizontal="center"/>
    </xf>
    <xf numFmtId="0" fontId="6" fillId="0" borderId="47" xfId="13" applyFont="1" applyBorder="1" applyAlignment="1">
      <alignment horizontal="right"/>
    </xf>
    <xf numFmtId="0" fontId="12" fillId="0" borderId="42" xfId="6" applyNumberFormat="1" applyFont="1" applyFill="1" applyBorder="1"/>
    <xf numFmtId="49" fontId="6" fillId="0" borderId="51" xfId="6" applyNumberFormat="1" applyFont="1" applyFill="1" applyBorder="1" applyAlignment="1">
      <alignment horizontal="right"/>
    </xf>
    <xf numFmtId="0" fontId="7" fillId="0" borderId="51" xfId="3" applyFont="1" applyBorder="1" applyAlignment="1">
      <alignment horizontal="center"/>
    </xf>
    <xf numFmtId="6" fontId="7" fillId="0" borderId="52" xfId="3" applyNumberFormat="1" applyFont="1" applyBorder="1" applyAlignment="1">
      <alignment horizontal="center"/>
    </xf>
    <xf numFmtId="0" fontId="6" fillId="0" borderId="47" xfId="3" applyFont="1" applyBorder="1" applyAlignment="1">
      <alignment horizontal="center"/>
    </xf>
    <xf numFmtId="0" fontId="7" fillId="0" borderId="55" xfId="3" applyFont="1" applyBorder="1" applyAlignment="1">
      <alignment horizontal="center"/>
    </xf>
    <xf numFmtId="0" fontId="7" fillId="0" borderId="56" xfId="3" applyFont="1" applyBorder="1" applyAlignment="1">
      <alignment horizontal="center"/>
    </xf>
    <xf numFmtId="0" fontId="7" fillId="0" borderId="50" xfId="3" applyFont="1" applyBorder="1" applyAlignment="1">
      <alignment horizontal="center"/>
    </xf>
    <xf numFmtId="0" fontId="7" fillId="0" borderId="41" xfId="3" applyFont="1" applyBorder="1" applyAlignment="1">
      <alignment horizontal="center"/>
    </xf>
    <xf numFmtId="44" fontId="2" fillId="0" borderId="27" xfId="3" applyNumberFormat="1" applyBorder="1"/>
    <xf numFmtId="0" fontId="2" fillId="0" borderId="37" xfId="3" applyBorder="1"/>
    <xf numFmtId="0" fontId="7" fillId="0" borderId="44" xfId="3" applyFont="1" applyBorder="1" applyAlignment="1">
      <alignment horizontal="center"/>
    </xf>
    <xf numFmtId="0" fontId="5" fillId="0" borderId="53" xfId="3" applyFont="1" applyBorder="1" applyAlignment="1">
      <alignment horizontal="left"/>
    </xf>
    <xf numFmtId="0" fontId="2" fillId="0" borderId="53" xfId="3" applyBorder="1"/>
    <xf numFmtId="0" fontId="8" fillId="0" borderId="53" xfId="3" applyFont="1" applyBorder="1"/>
    <xf numFmtId="0" fontId="7" fillId="0" borderId="53" xfId="3" applyFont="1" applyBorder="1" applyAlignment="1">
      <alignment horizontal="center"/>
    </xf>
    <xf numFmtId="43" fontId="2" fillId="0" borderId="0" xfId="1" applyFont="1" applyAlignment="1">
      <alignment horizontal="center"/>
    </xf>
    <xf numFmtId="49" fontId="7" fillId="0" borderId="53" xfId="3" applyNumberFormat="1" applyFont="1" applyBorder="1" applyAlignment="1">
      <alignment horizontal="center"/>
    </xf>
    <xf numFmtId="49" fontId="25" fillId="0" borderId="0" xfId="3" applyNumberFormat="1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5" fontId="2" fillId="0" borderId="0" xfId="5" applyNumberFormat="1" applyAlignment="1">
      <alignment horizontal="center"/>
    </xf>
    <xf numFmtId="49" fontId="8" fillId="0" borderId="0" xfId="3" applyNumberFormat="1" applyFont="1"/>
    <xf numFmtId="0" fontId="2" fillId="0" borderId="0" xfId="16"/>
    <xf numFmtId="0" fontId="7" fillId="0" borderId="54" xfId="3" applyFont="1" applyBorder="1" applyAlignment="1">
      <alignment horizontal="center"/>
    </xf>
    <xf numFmtId="165" fontId="2" fillId="0" borderId="46" xfId="3" applyNumberFormat="1" applyBorder="1" applyAlignment="1">
      <alignment horizontal="center"/>
    </xf>
    <xf numFmtId="0" fontId="2" fillId="0" borderId="46" xfId="3" applyBorder="1"/>
    <xf numFmtId="164" fontId="2" fillId="0" borderId="0" xfId="16" applyNumberFormat="1" applyAlignment="1">
      <alignment horizontal="center"/>
    </xf>
    <xf numFmtId="0" fontId="7" fillId="0" borderId="45" xfId="3" applyFont="1" applyBorder="1" applyAlignment="1">
      <alignment horizontal="center"/>
    </xf>
    <xf numFmtId="49" fontId="7" fillId="0" borderId="45" xfId="3" applyNumberFormat="1" applyFont="1" applyBorder="1" applyAlignment="1">
      <alignment horizontal="center"/>
    </xf>
    <xf numFmtId="0" fontId="2" fillId="0" borderId="45" xfId="3" applyBorder="1"/>
    <xf numFmtId="0" fontId="7" fillId="0" borderId="45" xfId="3" applyFont="1" applyBorder="1" applyAlignment="1">
      <alignment horizontal="left"/>
    </xf>
    <xf numFmtId="49" fontId="2" fillId="0" borderId="0" xfId="16" applyNumberFormat="1"/>
    <xf numFmtId="0" fontId="6" fillId="0" borderId="47" xfId="3" applyFont="1" applyBorder="1" applyAlignment="1">
      <alignment horizontal="right" vertical="center"/>
    </xf>
    <xf numFmtId="0" fontId="6" fillId="0" borderId="36" xfId="3" applyFont="1" applyBorder="1" applyAlignment="1">
      <alignment vertical="center"/>
    </xf>
    <xf numFmtId="0" fontId="7" fillId="0" borderId="54" xfId="3" applyFont="1" applyBorder="1" applyAlignment="1">
      <alignment horizontal="center" vertical="center"/>
    </xf>
    <xf numFmtId="49" fontId="7" fillId="0" borderId="53" xfId="3" applyNumberFormat="1" applyFont="1" applyBorder="1" applyAlignment="1">
      <alignment horizontal="center" vertical="center"/>
    </xf>
    <xf numFmtId="0" fontId="5" fillId="0" borderId="53" xfId="3" applyFont="1" applyBorder="1"/>
    <xf numFmtId="49" fontId="7" fillId="0" borderId="44" xfId="3" applyNumberFormat="1" applyFont="1" applyBorder="1" applyAlignment="1">
      <alignment horizontal="center" vertical="center"/>
    </xf>
    <xf numFmtId="0" fontId="5" fillId="0" borderId="44" xfId="3" applyFont="1" applyBorder="1"/>
    <xf numFmtId="49" fontId="2" fillId="0" borderId="0" xfId="3" applyNumberForma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53" xfId="3" applyFont="1" applyBorder="1" applyAlignment="1">
      <alignment vertical="center"/>
    </xf>
    <xf numFmtId="0" fontId="5" fillId="0" borderId="44" xfId="3" applyFont="1" applyBorder="1" applyAlignment="1">
      <alignment vertical="center"/>
    </xf>
    <xf numFmtId="49" fontId="2" fillId="0" borderId="0" xfId="16" applyNumberFormat="1" applyAlignment="1">
      <alignment horizontal="center"/>
    </xf>
    <xf numFmtId="49" fontId="2" fillId="0" borderId="0" xfId="10" applyNumberFormat="1" applyFont="1" applyAlignment="1">
      <alignment horizontal="center"/>
    </xf>
    <xf numFmtId="0" fontId="14" fillId="0" borderId="0" xfId="10" applyFont="1" applyAlignment="1">
      <alignment horizontal="left"/>
    </xf>
    <xf numFmtId="0" fontId="8" fillId="0" borderId="0" xfId="10" applyFont="1" applyAlignment="1">
      <alignment horizontal="left"/>
    </xf>
    <xf numFmtId="0" fontId="7" fillId="0" borderId="54" xfId="10" applyFont="1" applyBorder="1" applyAlignment="1">
      <alignment horizontal="center" vertical="center"/>
    </xf>
    <xf numFmtId="49" fontId="7" fillId="0" borderId="53" xfId="10" applyNumberFormat="1" applyFont="1" applyBorder="1" applyAlignment="1">
      <alignment horizontal="center" vertical="center"/>
    </xf>
    <xf numFmtId="0" fontId="5" fillId="0" borderId="53" xfId="10" applyFont="1" applyBorder="1"/>
    <xf numFmtId="0" fontId="7" fillId="0" borderId="33" xfId="10" applyFont="1" applyBorder="1" applyAlignment="1">
      <alignment horizontal="left"/>
    </xf>
    <xf numFmtId="0" fontId="7" fillId="0" borderId="48" xfId="10" applyFont="1" applyBorder="1" applyAlignment="1">
      <alignment horizontal="center" vertical="center"/>
    </xf>
    <xf numFmtId="49" fontId="7" fillId="0" borderId="44" xfId="10" applyNumberFormat="1" applyFont="1" applyBorder="1" applyAlignment="1">
      <alignment horizontal="center" vertical="center"/>
    </xf>
    <xf numFmtId="0" fontId="5" fillId="0" borderId="44" xfId="10" applyFont="1" applyBorder="1"/>
    <xf numFmtId="0" fontId="1" fillId="0" borderId="43" xfId="10" applyBorder="1"/>
    <xf numFmtId="164" fontId="35" fillId="0" borderId="0" xfId="10" applyNumberFormat="1" applyFont="1" applyAlignment="1">
      <alignment horizontal="center"/>
    </xf>
    <xf numFmtId="49" fontId="35" fillId="0" borderId="0" xfId="10" applyNumberFormat="1" applyFont="1" applyAlignment="1">
      <alignment horizontal="center"/>
    </xf>
    <xf numFmtId="0" fontId="7" fillId="0" borderId="54" xfId="10" applyFont="1" applyBorder="1" applyAlignment="1">
      <alignment horizontal="center"/>
    </xf>
    <xf numFmtId="49" fontId="7" fillId="0" borderId="53" xfId="10" applyNumberFormat="1" applyFont="1" applyBorder="1" applyAlignment="1">
      <alignment horizontal="center"/>
    </xf>
    <xf numFmtId="165" fontId="2" fillId="0" borderId="0" xfId="10" applyNumberFormat="1" applyFont="1" applyAlignment="1">
      <alignment horizontal="center"/>
    </xf>
    <xf numFmtId="49" fontId="2" fillId="0" borderId="0" xfId="10" applyNumberFormat="1" applyFont="1" applyAlignment="1">
      <alignment horizontal="center" vertical="center"/>
    </xf>
    <xf numFmtId="0" fontId="8" fillId="0" borderId="0" xfId="10" applyFont="1" applyAlignment="1">
      <alignment horizontal="left" vertical="center"/>
    </xf>
    <xf numFmtId="0" fontId="5" fillId="0" borderId="53" xfId="10" applyFont="1" applyBorder="1" applyAlignment="1">
      <alignment vertical="center"/>
    </xf>
    <xf numFmtId="0" fontId="5" fillId="0" borderId="44" xfId="10" applyFont="1" applyBorder="1" applyAlignment="1">
      <alignment vertical="center"/>
    </xf>
    <xf numFmtId="0" fontId="12" fillId="0" borderId="0" xfId="10" applyFont="1"/>
    <xf numFmtId="49" fontId="12" fillId="0" borderId="0" xfId="10" applyNumberFormat="1" applyFont="1"/>
    <xf numFmtId="0" fontId="6" fillId="0" borderId="47" xfId="10" applyFont="1" applyBorder="1" applyAlignment="1">
      <alignment horizontal="right"/>
    </xf>
    <xf numFmtId="49" fontId="6" fillId="0" borderId="37" xfId="10" applyNumberFormat="1" applyFont="1" applyBorder="1"/>
    <xf numFmtId="0" fontId="6" fillId="0" borderId="37" xfId="10" applyFont="1" applyBorder="1"/>
    <xf numFmtId="0" fontId="6" fillId="0" borderId="36" xfId="10" applyFont="1" applyBorder="1"/>
    <xf numFmtId="49" fontId="35" fillId="0" borderId="0" xfId="10" applyNumberFormat="1" applyFont="1"/>
    <xf numFmtId="0" fontId="35" fillId="0" borderId="0" xfId="10" applyFont="1"/>
    <xf numFmtId="49" fontId="5" fillId="0" borderId="0" xfId="10" applyNumberFormat="1" applyFont="1"/>
    <xf numFmtId="0" fontId="4" fillId="0" borderId="0" xfId="10" applyFont="1"/>
    <xf numFmtId="0" fontId="3" fillId="0" borderId="0" xfId="10" applyFont="1"/>
    <xf numFmtId="0" fontId="2" fillId="0" borderId="0" xfId="16" applyAlignment="1">
      <alignment horizontal="left"/>
    </xf>
    <xf numFmtId="0" fontId="7" fillId="0" borderId="0" xfId="16" applyFont="1" applyAlignment="1">
      <alignment horizontal="left"/>
    </xf>
    <xf numFmtId="0" fontId="7" fillId="0" borderId="54" xfId="16" applyFont="1" applyBorder="1" applyAlignment="1">
      <alignment horizontal="center"/>
    </xf>
    <xf numFmtId="49" fontId="7" fillId="0" borderId="53" xfId="16" applyNumberFormat="1" applyFont="1" applyBorder="1" applyAlignment="1">
      <alignment horizontal="center"/>
    </xf>
    <xf numFmtId="0" fontId="2" fillId="0" borderId="53" xfId="16" applyBorder="1"/>
    <xf numFmtId="0" fontId="5" fillId="0" borderId="53" xfId="16" applyFont="1" applyBorder="1" applyAlignment="1">
      <alignment horizontal="left"/>
    </xf>
    <xf numFmtId="0" fontId="7" fillId="0" borderId="33" xfId="16" applyFont="1" applyBorder="1" applyAlignment="1">
      <alignment horizontal="left"/>
    </xf>
    <xf numFmtId="0" fontId="7" fillId="0" borderId="48" xfId="16" applyFont="1" applyBorder="1" applyAlignment="1">
      <alignment horizontal="center"/>
    </xf>
    <xf numFmtId="49" fontId="7" fillId="0" borderId="44" xfId="16" applyNumberFormat="1" applyFont="1" applyBorder="1" applyAlignment="1">
      <alignment horizontal="center"/>
    </xf>
    <xf numFmtId="0" fontId="2" fillId="0" borderId="44" xfId="16" applyBorder="1"/>
    <xf numFmtId="0" fontId="2" fillId="0" borderId="43" xfId="16" applyBorder="1"/>
    <xf numFmtId="165" fontId="2" fillId="0" borderId="0" xfId="16" applyNumberFormat="1" applyAlignment="1">
      <alignment horizontal="center"/>
    </xf>
    <xf numFmtId="0" fontId="27" fillId="0" borderId="0" xfId="16" applyFont="1"/>
    <xf numFmtId="0" fontId="2" fillId="0" borderId="30" xfId="16" applyBorder="1"/>
    <xf numFmtId="49" fontId="2" fillId="0" borderId="30" xfId="16" applyNumberFormat="1" applyBorder="1"/>
    <xf numFmtId="0" fontId="7" fillId="0" borderId="30" xfId="16" applyFont="1" applyBorder="1" applyAlignment="1">
      <alignment horizontal="left"/>
    </xf>
    <xf numFmtId="0" fontId="7" fillId="0" borderId="0" xfId="16" applyFont="1"/>
    <xf numFmtId="0" fontId="6" fillId="0" borderId="37" xfId="16" applyFont="1" applyBorder="1"/>
    <xf numFmtId="0" fontId="6" fillId="0" borderId="36" xfId="16" applyFont="1" applyBorder="1"/>
    <xf numFmtId="49" fontId="5" fillId="0" borderId="0" xfId="16" applyNumberFormat="1" applyFont="1"/>
    <xf numFmtId="0" fontId="4" fillId="0" borderId="0" xfId="16" applyFont="1"/>
    <xf numFmtId="0" fontId="3" fillId="0" borderId="0" xfId="16" applyFont="1"/>
    <xf numFmtId="0" fontId="7" fillId="0" borderId="41" xfId="16" applyFont="1" applyBorder="1" applyAlignment="1">
      <alignment horizontal="center"/>
    </xf>
    <xf numFmtId="164" fontId="2" fillId="0" borderId="30" xfId="3" applyNumberFormat="1" applyBorder="1" applyAlignment="1">
      <alignment horizontal="center"/>
    </xf>
    <xf numFmtId="0" fontId="27" fillId="0" borderId="30" xfId="16" applyFont="1" applyBorder="1"/>
    <xf numFmtId="0" fontId="7" fillId="0" borderId="45" xfId="16" applyFont="1" applyBorder="1" applyAlignment="1">
      <alignment horizontal="center"/>
    </xf>
    <xf numFmtId="49" fontId="7" fillId="0" borderId="45" xfId="16" applyNumberFormat="1" applyFont="1" applyBorder="1" applyAlignment="1">
      <alignment horizontal="center"/>
    </xf>
    <xf numFmtId="0" fontId="2" fillId="0" borderId="45" xfId="16" applyBorder="1"/>
    <xf numFmtId="0" fontId="7" fillId="0" borderId="45" xfId="16" applyFont="1" applyBorder="1" applyAlignment="1">
      <alignment horizontal="left"/>
    </xf>
    <xf numFmtId="0" fontId="2" fillId="0" borderId="0" xfId="16" quotePrefix="1"/>
    <xf numFmtId="49" fontId="2" fillId="0" borderId="37" xfId="3" applyNumberFormat="1" applyBorder="1"/>
    <xf numFmtId="0" fontId="2" fillId="3" borderId="0" xfId="3" applyFill="1"/>
    <xf numFmtId="0" fontId="6" fillId="0" borderId="57" xfId="3" applyFont="1" applyBorder="1" applyAlignment="1">
      <alignment horizontal="right"/>
    </xf>
    <xf numFmtId="49" fontId="7" fillId="0" borderId="0" xfId="3" applyNumberFormat="1" applyFont="1"/>
    <xf numFmtId="0" fontId="7" fillId="0" borderId="58" xfId="3" applyFont="1" applyBorder="1" applyAlignment="1">
      <alignment horizontal="center"/>
    </xf>
    <xf numFmtId="0" fontId="7" fillId="0" borderId="32" xfId="3" applyFont="1" applyBorder="1" applyAlignment="1">
      <alignment horizontal="center"/>
    </xf>
    <xf numFmtId="0" fontId="7" fillId="0" borderId="59" xfId="3" applyFont="1" applyBorder="1" applyAlignment="1">
      <alignment horizontal="center"/>
    </xf>
    <xf numFmtId="0" fontId="7" fillId="0" borderId="60" xfId="3" applyFont="1" applyBorder="1" applyAlignment="1">
      <alignment horizontal="center"/>
    </xf>
    <xf numFmtId="10" fontId="2" fillId="0" borderId="0" xfId="15" applyNumberFormat="1" applyFont="1" applyAlignment="1">
      <alignment horizontal="center"/>
    </xf>
    <xf numFmtId="167" fontId="36" fillId="3" borderId="0" xfId="3" applyNumberFormat="1" applyFont="1" applyFill="1"/>
    <xf numFmtId="10" fontId="2" fillId="0" borderId="0" xfId="15" applyNumberFormat="1" applyFont="1" applyFill="1"/>
    <xf numFmtId="167" fontId="15" fillId="0" borderId="0" xfId="6" applyNumberFormat="1" applyBorder="1"/>
    <xf numFmtId="10" fontId="15" fillId="0" borderId="0" xfId="15" applyNumberFormat="1" applyFont="1" applyBorder="1" applyAlignment="1"/>
    <xf numFmtId="10" fontId="2" fillId="0" borderId="0" xfId="15" applyNumberFormat="1" applyFont="1"/>
    <xf numFmtId="167" fontId="36" fillId="0" borderId="0" xfId="3" applyNumberFormat="1" applyFont="1"/>
    <xf numFmtId="44" fontId="2" fillId="0" borderId="0" xfId="3" applyNumberFormat="1"/>
    <xf numFmtId="0" fontId="7" fillId="0" borderId="61" xfId="3" applyFont="1" applyBorder="1" applyAlignment="1">
      <alignment horizontal="left"/>
    </xf>
    <xf numFmtId="0" fontId="5" fillId="0" borderId="62" xfId="3" applyFont="1" applyBorder="1" applyAlignment="1">
      <alignment horizontal="left"/>
    </xf>
    <xf numFmtId="0" fontId="2" fillId="0" borderId="62" xfId="3" applyBorder="1"/>
    <xf numFmtId="0" fontId="7" fillId="0" borderId="62" xfId="3" applyFont="1" applyBorder="1" applyAlignment="1">
      <alignment horizontal="center"/>
    </xf>
    <xf numFmtId="6" fontId="7" fillId="0" borderId="63" xfId="3" applyNumberFormat="1" applyFont="1" applyBorder="1" applyAlignment="1">
      <alignment horizontal="center"/>
    </xf>
    <xf numFmtId="0" fontId="2" fillId="0" borderId="64" xfId="3" applyBorder="1"/>
    <xf numFmtId="0" fontId="5" fillId="0" borderId="34" xfId="10" applyFont="1" applyBorder="1"/>
    <xf numFmtId="0" fontId="5" fillId="0" borderId="34" xfId="10" applyFont="1" applyBorder="1" applyAlignment="1">
      <alignment vertical="center"/>
    </xf>
    <xf numFmtId="0" fontId="5" fillId="0" borderId="34" xfId="3" applyFont="1" applyBorder="1" applyAlignment="1">
      <alignment vertical="center"/>
    </xf>
    <xf numFmtId="0" fontId="5" fillId="0" borderId="34" xfId="3" applyFont="1" applyBorder="1"/>
    <xf numFmtId="0" fontId="7" fillId="0" borderId="53" xfId="3" applyFont="1" applyBorder="1" applyAlignment="1">
      <alignment horizontal="left"/>
    </xf>
    <xf numFmtId="0" fontId="7" fillId="0" borderId="44" xfId="16" applyFont="1" applyBorder="1" applyAlignment="1">
      <alignment horizontal="center"/>
    </xf>
    <xf numFmtId="0" fontId="7" fillId="0" borderId="53" xfId="16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2" fillId="0" borderId="68" xfId="16" applyBorder="1"/>
    <xf numFmtId="49" fontId="2" fillId="0" borderId="68" xfId="16" applyNumberFormat="1" applyBorder="1" applyAlignment="1">
      <alignment horizontal="center"/>
    </xf>
    <xf numFmtId="0" fontId="2" fillId="0" borderId="68" xfId="3" applyBorder="1"/>
    <xf numFmtId="49" fontId="2" fillId="0" borderId="68" xfId="3" applyNumberFormat="1" applyBorder="1" applyAlignment="1">
      <alignment horizontal="center"/>
    </xf>
    <xf numFmtId="0" fontId="38" fillId="0" borderId="0" xfId="17"/>
    <xf numFmtId="0" fontId="39" fillId="0" borderId="0" xfId="17" applyFont="1"/>
    <xf numFmtId="43" fontId="15" fillId="0" borderId="35" xfId="1" applyFont="1" applyBorder="1" applyAlignment="1"/>
    <xf numFmtId="0" fontId="4" fillId="0" borderId="0" xfId="16" applyFont="1" applyAlignment="1">
      <alignment horizontal="center"/>
    </xf>
    <xf numFmtId="0" fontId="3" fillId="0" borderId="0" xfId="16" applyFont="1" applyAlignment="1">
      <alignment horizontal="left"/>
    </xf>
    <xf numFmtId="0" fontId="4" fillId="0" borderId="0" xfId="16" applyFont="1" applyAlignment="1">
      <alignment horizontal="left"/>
    </xf>
    <xf numFmtId="0" fontId="7" fillId="0" borderId="0" xfId="0" applyFont="1" applyAlignment="1">
      <alignment horizontal="center"/>
    </xf>
    <xf numFmtId="0" fontId="38" fillId="0" borderId="0" xfId="17" applyFill="1" applyAlignment="1"/>
    <xf numFmtId="0" fontId="3" fillId="0" borderId="0" xfId="8" applyFont="1"/>
    <xf numFmtId="0" fontId="4" fillId="0" borderId="0" xfId="8" applyFont="1"/>
    <xf numFmtId="49" fontId="2" fillId="0" borderId="69" xfId="3" applyNumberFormat="1" applyBorder="1"/>
    <xf numFmtId="49" fontId="12" fillId="0" borderId="0" xfId="10" applyNumberFormat="1" applyFont="1" applyAlignment="1">
      <alignment horizontal="center"/>
    </xf>
    <xf numFmtId="0" fontId="2" fillId="0" borderId="0" xfId="16" applyAlignment="1">
      <alignment horizontal="center"/>
    </xf>
    <xf numFmtId="0" fontId="2" fillId="0" borderId="30" xfId="16" applyBorder="1" applyAlignment="1">
      <alignment horizontal="center"/>
    </xf>
    <xf numFmtId="0" fontId="27" fillId="0" borderId="0" xfId="3" applyFont="1"/>
    <xf numFmtId="0" fontId="2" fillId="0" borderId="0" xfId="10" applyFont="1" applyAlignment="1">
      <alignment horizontal="center" vertical="center"/>
    </xf>
    <xf numFmtId="0" fontId="40" fillId="0" borderId="0" xfId="10" applyFont="1" applyAlignment="1">
      <alignment horizontal="left" vertical="center"/>
    </xf>
    <xf numFmtId="0" fontId="27" fillId="0" borderId="0" xfId="10" applyFont="1" applyAlignment="1">
      <alignment horizontal="left"/>
    </xf>
    <xf numFmtId="0" fontId="40" fillId="0" borderId="0" xfId="10" applyFont="1"/>
    <xf numFmtId="0" fontId="27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2" fillId="0" borderId="0" xfId="3" applyAlignment="1">
      <alignment horizontal="center" vertical="center"/>
    </xf>
    <xf numFmtId="0" fontId="27" fillId="0" borderId="0" xfId="3" applyFont="1" applyAlignment="1">
      <alignment horizontal="left"/>
    </xf>
    <xf numFmtId="0" fontId="15" fillId="0" borderId="0" xfId="6" applyNumberFormat="1" applyBorder="1" applyAlignment="1">
      <alignment horizontal="center"/>
    </xf>
    <xf numFmtId="167" fontId="2" fillId="0" borderId="0" xfId="8" applyNumberFormat="1" applyFont="1" applyAlignment="1">
      <alignment horizontal="center"/>
    </xf>
    <xf numFmtId="43" fontId="2" fillId="0" borderId="0" xfId="1" applyFont="1" applyBorder="1" applyAlignment="1">
      <alignment horizontal="center"/>
    </xf>
    <xf numFmtId="0" fontId="7" fillId="0" borderId="67" xfId="16" applyFont="1" applyBorder="1" applyAlignment="1">
      <alignment horizontal="center"/>
    </xf>
    <xf numFmtId="164" fontId="2" fillId="0" borderId="68" xfId="3" applyNumberFormat="1" applyBorder="1" applyAlignment="1">
      <alignment horizontal="center"/>
    </xf>
    <xf numFmtId="165" fontId="2" fillId="0" borderId="68" xfId="16" applyNumberFormat="1" applyBorder="1" applyAlignment="1">
      <alignment horizontal="center"/>
    </xf>
    <xf numFmtId="165" fontId="2" fillId="0" borderId="68" xfId="3" applyNumberFormat="1" applyBorder="1" applyAlignment="1">
      <alignment horizontal="center"/>
    </xf>
    <xf numFmtId="49" fontId="6" fillId="0" borderId="70" xfId="16" applyNumberFormat="1" applyFont="1" applyBorder="1" applyAlignment="1">
      <alignment horizontal="right"/>
    </xf>
    <xf numFmtId="0" fontId="6" fillId="0" borderId="70" xfId="3" applyFont="1" applyBorder="1" applyAlignment="1">
      <alignment horizontal="right"/>
    </xf>
    <xf numFmtId="0" fontId="2" fillId="0" borderId="69" xfId="3" applyBorder="1"/>
    <xf numFmtId="0" fontId="2" fillId="0" borderId="71" xfId="3" applyBorder="1"/>
    <xf numFmtId="0" fontId="2" fillId="0" borderId="72" xfId="3" applyBorder="1"/>
    <xf numFmtId="0" fontId="7" fillId="0" borderId="74" xfId="3" applyFont="1" applyBorder="1" applyAlignment="1">
      <alignment horizontal="left"/>
    </xf>
    <xf numFmtId="0" fontId="5" fillId="0" borderId="75" xfId="3" applyFont="1" applyBorder="1" applyAlignment="1">
      <alignment horizontal="left"/>
    </xf>
    <xf numFmtId="0" fontId="2" fillId="0" borderId="75" xfId="3" applyBorder="1"/>
    <xf numFmtId="0" fontId="7" fillId="0" borderId="75" xfId="3" applyFont="1" applyBorder="1" applyAlignment="1">
      <alignment horizontal="center"/>
    </xf>
    <xf numFmtId="0" fontId="7" fillId="0" borderId="76" xfId="3" applyFont="1" applyBorder="1" applyAlignment="1">
      <alignment horizontal="center"/>
    </xf>
    <xf numFmtId="0" fontId="7" fillId="0" borderId="72" xfId="3" applyFont="1" applyBorder="1" applyAlignment="1">
      <alignment horizontal="center"/>
    </xf>
    <xf numFmtId="164" fontId="7" fillId="0" borderId="73" xfId="3" applyNumberFormat="1" applyFont="1" applyBorder="1" applyAlignment="1">
      <alignment horizontal="center"/>
    </xf>
    <xf numFmtId="0" fontId="7" fillId="0" borderId="77" xfId="3" applyFont="1" applyBorder="1" applyAlignment="1">
      <alignment horizontal="center"/>
    </xf>
    <xf numFmtId="0" fontId="7" fillId="0" borderId="16" xfId="3" applyFont="1" applyBorder="1" applyAlignment="1">
      <alignment horizontal="left"/>
    </xf>
    <xf numFmtId="0" fontId="2" fillId="0" borderId="78" xfId="3" applyBorder="1"/>
    <xf numFmtId="0" fontId="8" fillId="0" borderId="79" xfId="3" applyFont="1" applyBorder="1"/>
    <xf numFmtId="0" fontId="8" fillId="0" borderId="79" xfId="3" applyFont="1" applyBorder="1" applyAlignment="1">
      <alignment horizontal="center"/>
    </xf>
    <xf numFmtId="164" fontId="8" fillId="0" borderId="80" xfId="3" applyNumberFormat="1" applyFont="1" applyBorder="1" applyAlignment="1">
      <alignment horizontal="center"/>
    </xf>
    <xf numFmtId="0" fontId="6" fillId="0" borderId="81" xfId="3" applyFont="1" applyBorder="1" applyAlignment="1">
      <alignment horizontal="right"/>
    </xf>
    <xf numFmtId="168" fontId="7" fillId="0" borderId="29" xfId="3" applyNumberFormat="1" applyFont="1" applyBorder="1"/>
    <xf numFmtId="168" fontId="7" fillId="0" borderId="41" xfId="3" applyNumberFormat="1" applyFont="1" applyBorder="1"/>
    <xf numFmtId="170" fontId="7" fillId="0" borderId="29" xfId="3" applyNumberFormat="1" applyFont="1" applyBorder="1"/>
    <xf numFmtId="169" fontId="7" fillId="0" borderId="41" xfId="3" applyNumberFormat="1" applyFont="1" applyBorder="1"/>
    <xf numFmtId="0" fontId="15" fillId="0" borderId="21" xfId="6" applyNumberFormat="1" applyBorder="1"/>
    <xf numFmtId="49" fontId="20" fillId="0" borderId="20" xfId="6" applyNumberFormat="1" applyFont="1" applyBorder="1"/>
    <xf numFmtId="49" fontId="22" fillId="0" borderId="0" xfId="6" applyNumberFormat="1" applyFont="1" applyBorder="1" applyAlignment="1">
      <alignment horizontal="center"/>
    </xf>
    <xf numFmtId="43" fontId="32" fillId="0" borderId="0" xfId="1" applyFont="1" applyBorder="1" applyAlignment="1">
      <alignment horizontal="center"/>
    </xf>
    <xf numFmtId="0" fontId="6" fillId="0" borderId="0" xfId="16" applyFont="1"/>
    <xf numFmtId="49" fontId="6" fillId="0" borderId="0" xfId="16" applyNumberFormat="1" applyFont="1" applyAlignment="1">
      <alignment horizontal="right"/>
    </xf>
    <xf numFmtId="0" fontId="7" fillId="0" borderId="0" xfId="16" applyFont="1" applyAlignment="1">
      <alignment horizontal="center"/>
    </xf>
    <xf numFmtId="49" fontId="7" fillId="0" borderId="0" xfId="16" applyNumberFormat="1" applyFont="1" applyAlignment="1">
      <alignment horizontal="center"/>
    </xf>
    <xf numFmtId="0" fontId="5" fillId="0" borderId="0" xfId="16" applyFont="1" applyAlignment="1">
      <alignment horizontal="left"/>
    </xf>
    <xf numFmtId="49" fontId="2" fillId="0" borderId="0" xfId="12" applyNumberFormat="1" applyFont="1" applyFill="1" applyBorder="1" applyAlignment="1">
      <alignment horizontal="center"/>
    </xf>
    <xf numFmtId="0" fontId="8" fillId="0" borderId="0" xfId="16" applyFont="1"/>
    <xf numFmtId="0" fontId="29" fillId="0" borderId="0" xfId="16" applyFont="1"/>
    <xf numFmtId="0" fontId="43" fillId="0" borderId="0" xfId="6" applyNumberFormat="1" applyFont="1" applyBorder="1"/>
    <xf numFmtId="0" fontId="43" fillId="0" borderId="0" xfId="6" applyNumberFormat="1" applyFont="1" applyBorder="1" applyAlignment="1">
      <alignment horizontal="center"/>
    </xf>
    <xf numFmtId="49" fontId="41" fillId="0" borderId="0" xfId="6" applyNumberFormat="1" applyFont="1" applyFill="1" applyBorder="1" applyAlignment="1">
      <alignment horizontal="center"/>
    </xf>
    <xf numFmtId="164" fontId="41" fillId="0" borderId="0" xfId="2" applyNumberFormat="1" applyFont="1" applyFill="1" applyBorder="1" applyAlignment="1">
      <alignment horizontal="center"/>
    </xf>
    <xf numFmtId="0" fontId="23" fillId="0" borderId="34" xfId="6" applyNumberFormat="1" applyFont="1" applyBorder="1" applyAlignment="1">
      <alignment horizontal="left"/>
    </xf>
    <xf numFmtId="49" fontId="19" fillId="0" borderId="34" xfId="6" applyNumberFormat="1" applyFont="1" applyBorder="1" applyAlignment="1">
      <alignment horizontal="left"/>
    </xf>
    <xf numFmtId="0" fontId="16" fillId="0" borderId="34" xfId="6" applyNumberFormat="1" applyFont="1" applyBorder="1"/>
    <xf numFmtId="0" fontId="7" fillId="0" borderId="34" xfId="0" applyFont="1" applyBorder="1" applyAlignment="1">
      <alignment horizontal="center"/>
    </xf>
    <xf numFmtId="49" fontId="7" fillId="0" borderId="34" xfId="6" applyNumberFormat="1" applyFont="1" applyFill="1" applyBorder="1" applyAlignment="1">
      <alignment horizontal="center"/>
    </xf>
    <xf numFmtId="0" fontId="7" fillId="0" borderId="34" xfId="3" applyFont="1" applyBorder="1" applyAlignment="1">
      <alignment horizontal="center"/>
    </xf>
    <xf numFmtId="0" fontId="38" fillId="0" borderId="0" xfId="17" applyAlignment="1">
      <alignment horizontal="center"/>
    </xf>
    <xf numFmtId="0" fontId="38" fillId="0" borderId="68" xfId="17" applyBorder="1"/>
    <xf numFmtId="0" fontId="38" fillId="0" borderId="46" xfId="17" applyBorder="1"/>
    <xf numFmtId="49" fontId="38" fillId="0" borderId="46" xfId="17" applyNumberFormat="1" applyBorder="1" applyAlignment="1">
      <alignment horizontal="center"/>
    </xf>
    <xf numFmtId="49" fontId="38" fillId="0" borderId="0" xfId="17" applyNumberFormat="1" applyAlignment="1">
      <alignment horizontal="center"/>
    </xf>
    <xf numFmtId="49" fontId="38" fillId="0" borderId="68" xfId="17" applyNumberFormat="1" applyBorder="1" applyAlignment="1">
      <alignment horizontal="center"/>
    </xf>
    <xf numFmtId="49" fontId="44" fillId="0" borderId="0" xfId="17" applyNumberFormat="1" applyFont="1" applyBorder="1" applyAlignment="1">
      <alignment horizontal="left"/>
    </xf>
    <xf numFmtId="0" fontId="45" fillId="0" borderId="0" xfId="17" applyFont="1" applyAlignment="1">
      <alignment horizontal="center"/>
    </xf>
    <xf numFmtId="0" fontId="46" fillId="0" borderId="0" xfId="17" applyFont="1"/>
    <xf numFmtId="0" fontId="45" fillId="0" borderId="0" xfId="17" applyFont="1"/>
    <xf numFmtId="0" fontId="45" fillId="0" borderId="68" xfId="17" applyFont="1" applyBorder="1"/>
    <xf numFmtId="0" fontId="45" fillId="0" borderId="46" xfId="17" applyFont="1" applyBorder="1"/>
    <xf numFmtId="0" fontId="45" fillId="0" borderId="0" xfId="17" applyFont="1" applyFill="1" applyBorder="1" applyAlignment="1">
      <alignment horizontal="center"/>
    </xf>
    <xf numFmtId="49" fontId="3" fillId="0" borderId="0" xfId="3" applyNumberFormat="1" applyFont="1"/>
    <xf numFmtId="49" fontId="4" fillId="0" borderId="0" xfId="3" applyNumberFormat="1" applyFont="1"/>
    <xf numFmtId="49" fontId="7" fillId="0" borderId="82" xfId="16" applyNumberFormat="1" applyFont="1" applyBorder="1" applyAlignment="1">
      <alignment horizontal="center"/>
    </xf>
    <xf numFmtId="49" fontId="2" fillId="0" borderId="68" xfId="12" applyNumberFormat="1" applyFont="1" applyFill="1" applyBorder="1" applyAlignment="1">
      <alignment horizontal="center"/>
    </xf>
    <xf numFmtId="49" fontId="33" fillId="0" borderId="0" xfId="16" applyNumberFormat="1" applyFont="1"/>
    <xf numFmtId="43" fontId="47" fillId="0" borderId="35" xfId="1" applyFont="1" applyBorder="1" applyAlignment="1">
      <alignment horizontal="center"/>
    </xf>
    <xf numFmtId="49" fontId="7" fillId="0" borderId="11" xfId="3" applyNumberFormat="1" applyFont="1" applyBorder="1" applyAlignment="1">
      <alignment horizontal="center"/>
    </xf>
    <xf numFmtId="10" fontId="0" fillId="0" borderId="0" xfId="15" applyNumberFormat="1" applyFont="1"/>
    <xf numFmtId="167" fontId="0" fillId="0" borderId="0" xfId="2" applyNumberFormat="1" applyFont="1"/>
    <xf numFmtId="167" fontId="2" fillId="0" borderId="0" xfId="2" applyNumberFormat="1" applyFont="1"/>
    <xf numFmtId="164" fontId="2" fillId="0" borderId="41" xfId="3" applyNumberFormat="1" applyBorder="1" applyAlignment="1">
      <alignment horizontal="center"/>
    </xf>
    <xf numFmtId="164" fontId="2" fillId="3" borderId="0" xfId="13" applyNumberFormat="1" applyFont="1" applyFill="1" applyAlignment="1">
      <alignment horizontal="center"/>
    </xf>
    <xf numFmtId="49" fontId="2" fillId="3" borderId="0" xfId="3" applyNumberFormat="1" applyFill="1" applyAlignment="1">
      <alignment horizontal="center"/>
    </xf>
    <xf numFmtId="43" fontId="2" fillId="0" borderId="35" xfId="1" applyFont="1" applyFill="1" applyBorder="1" applyAlignment="1">
      <alignment horizontal="center"/>
    </xf>
    <xf numFmtId="10" fontId="2" fillId="0" borderId="0" xfId="15" applyNumberFormat="1" applyFont="1" applyFill="1" applyAlignment="1">
      <alignment horizontal="center"/>
    </xf>
    <xf numFmtId="167" fontId="2" fillId="0" borderId="0" xfId="2" applyNumberFormat="1" applyFont="1" applyFill="1"/>
    <xf numFmtId="49" fontId="2" fillId="3" borderId="0" xfId="3" applyNumberFormat="1" applyFill="1"/>
    <xf numFmtId="44" fontId="0" fillId="3" borderId="0" xfId="7" applyFont="1" applyFill="1" applyAlignment="1">
      <alignment horizontal="center"/>
    </xf>
    <xf numFmtId="0" fontId="33" fillId="0" borderId="0" xfId="3" applyFont="1"/>
    <xf numFmtId="0" fontId="2" fillId="0" borderId="79" xfId="3" applyBorder="1"/>
    <xf numFmtId="0" fontId="6" fillId="0" borderId="80" xfId="3" applyFont="1" applyBorder="1" applyAlignment="1">
      <alignment horizontal="right"/>
    </xf>
    <xf numFmtId="164" fontId="2" fillId="0" borderId="50" xfId="7" applyNumberFormat="1" applyFont="1" applyFill="1" applyBorder="1" applyAlignment="1">
      <alignment horizontal="center"/>
    </xf>
    <xf numFmtId="164" fontId="3" fillId="0" borderId="0" xfId="3" applyNumberFormat="1" applyFont="1"/>
    <xf numFmtId="164" fontId="4" fillId="0" borderId="0" xfId="3" applyNumberFormat="1" applyFont="1"/>
    <xf numFmtId="164" fontId="45" fillId="0" borderId="0" xfId="17" applyNumberFormat="1" applyFont="1" applyAlignment="1">
      <alignment horizontal="center"/>
    </xf>
    <xf numFmtId="164" fontId="5" fillId="0" borderId="0" xfId="3" applyNumberFormat="1" applyFont="1" applyAlignment="1">
      <alignment horizontal="right"/>
    </xf>
    <xf numFmtId="164" fontId="5" fillId="0" borderId="40" xfId="3" applyNumberFormat="1" applyFont="1" applyBorder="1" applyAlignment="1">
      <alignment horizontal="right"/>
    </xf>
    <xf numFmtId="164" fontId="5" fillId="0" borderId="47" xfId="0" applyNumberFormat="1" applyFont="1" applyBorder="1" applyAlignment="1">
      <alignment horizontal="right"/>
    </xf>
    <xf numFmtId="164" fontId="35" fillId="0" borderId="34" xfId="0" applyNumberFormat="1" applyFont="1" applyBorder="1" applyAlignment="1">
      <alignment horizontal="center"/>
    </xf>
    <xf numFmtId="164" fontId="41" fillId="0" borderId="0" xfId="3" applyNumberFormat="1" applyFont="1" applyAlignment="1">
      <alignment horizontal="center"/>
    </xf>
    <xf numFmtId="164" fontId="50" fillId="0" borderId="15" xfId="3" applyNumberFormat="1" applyFont="1" applyBorder="1" applyAlignment="1">
      <alignment horizontal="center"/>
    </xf>
    <xf numFmtId="164" fontId="41" fillId="0" borderId="0" xfId="3" applyNumberFormat="1" applyFont="1" applyAlignment="1">
      <alignment horizontal="right"/>
    </xf>
    <xf numFmtId="164" fontId="4" fillId="0" borderId="80" xfId="7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1" fillId="0" borderId="34" xfId="0" applyNumberFormat="1" applyFont="1" applyBorder="1"/>
    <xf numFmtId="43" fontId="47" fillId="0" borderId="0" xfId="1" applyFont="1" applyBorder="1" applyAlignment="1">
      <alignment horizontal="center"/>
    </xf>
    <xf numFmtId="49" fontId="8" fillId="0" borderId="53" xfId="1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0" xfId="3" applyFont="1"/>
    <xf numFmtId="164" fontId="33" fillId="0" borderId="0" xfId="3" applyNumberFormat="1" applyFont="1" applyAlignment="1">
      <alignment horizontal="center"/>
    </xf>
    <xf numFmtId="0" fontId="33" fillId="0" borderId="0" xfId="3" applyFont="1" applyAlignment="1">
      <alignment horizontal="center"/>
    </xf>
    <xf numFmtId="0" fontId="33" fillId="0" borderId="0" xfId="13" applyFont="1"/>
    <xf numFmtId="0" fontId="33" fillId="0" borderId="0" xfId="8" applyFont="1"/>
    <xf numFmtId="0" fontId="51" fillId="0" borderId="0" xfId="6" applyNumberFormat="1" applyFont="1" applyFill="1" applyBorder="1"/>
    <xf numFmtId="0" fontId="35" fillId="2" borderId="38" xfId="0" applyFont="1" applyFill="1" applyBorder="1"/>
    <xf numFmtId="0" fontId="35" fillId="2" borderId="39" xfId="0" applyFont="1" applyFill="1" applyBorder="1"/>
    <xf numFmtId="0" fontId="35" fillId="2" borderId="36" xfId="0" applyFont="1" applyFill="1" applyBorder="1"/>
    <xf numFmtId="0" fontId="35" fillId="2" borderId="37" xfId="0" applyFont="1" applyFill="1" applyBorder="1"/>
    <xf numFmtId="0" fontId="35" fillId="2" borderId="0" xfId="0" applyFont="1" applyFill="1"/>
    <xf numFmtId="0" fontId="35" fillId="2" borderId="38" xfId="0" applyFont="1" applyFill="1" applyBorder="1" applyAlignment="1">
      <alignment horizontal="left"/>
    </xf>
    <xf numFmtId="0" fontId="35" fillId="0" borderId="78" xfId="0" applyFont="1" applyBorder="1"/>
    <xf numFmtId="0" fontId="35" fillId="0" borderId="39" xfId="0" applyFont="1" applyBorder="1"/>
    <xf numFmtId="0" fontId="35" fillId="0" borderId="34" xfId="0" applyFont="1" applyBorder="1"/>
    <xf numFmtId="0" fontId="35" fillId="0" borderId="38" xfId="0" applyFont="1" applyBorder="1"/>
    <xf numFmtId="0" fontId="38" fillId="0" borderId="0" xfId="17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1" applyNumberFormat="1" applyFont="1" applyAlignment="1">
      <alignment horizontal="center"/>
    </xf>
    <xf numFmtId="9" fontId="2" fillId="0" borderId="0" xfId="15" applyFont="1"/>
    <xf numFmtId="0" fontId="5" fillId="2" borderId="0" xfId="0" applyFont="1" applyFill="1"/>
    <xf numFmtId="0" fontId="5" fillId="2" borderId="34" xfId="0" applyFont="1" applyFill="1" applyBorder="1" applyAlignment="1">
      <alignment horizontal="center"/>
    </xf>
    <xf numFmtId="164" fontId="4" fillId="0" borderId="79" xfId="7" applyNumberFormat="1" applyFont="1" applyFill="1" applyBorder="1" applyAlignment="1">
      <alignment horizontal="center"/>
    </xf>
    <xf numFmtId="0" fontId="5" fillId="2" borderId="34" xfId="0" applyFont="1" applyFill="1" applyBorder="1"/>
    <xf numFmtId="0" fontId="2" fillId="0" borderId="0" xfId="0" applyFont="1" applyAlignment="1">
      <alignment horizontal="center"/>
    </xf>
    <xf numFmtId="43" fontId="35" fillId="0" borderId="0" xfId="1" applyFont="1"/>
    <xf numFmtId="1" fontId="2" fillId="0" borderId="0" xfId="1" applyNumberFormat="1" applyFont="1" applyAlignment="1"/>
    <xf numFmtId="49" fontId="0" fillId="0" borderId="0" xfId="0" applyNumberFormat="1" applyAlignment="1">
      <alignment horizontal="center"/>
    </xf>
    <xf numFmtId="166" fontId="2" fillId="0" borderId="0" xfId="15" applyNumberFormat="1" applyFont="1"/>
    <xf numFmtId="164" fontId="2" fillId="0" borderId="83" xfId="3" applyNumberForma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0" fillId="0" borderId="0" xfId="1" applyFont="1"/>
    <xf numFmtId="0" fontId="35" fillId="0" borderId="0" xfId="15" applyNumberFormat="1" applyFont="1"/>
    <xf numFmtId="10" fontId="35" fillId="0" borderId="0" xfId="15" applyNumberFormat="1" applyFont="1"/>
    <xf numFmtId="49" fontId="35" fillId="0" borderId="0" xfId="3" applyNumberFormat="1" applyFont="1"/>
    <xf numFmtId="9" fontId="35" fillId="0" borderId="0" xfId="15" applyFont="1"/>
    <xf numFmtId="167" fontId="52" fillId="0" borderId="0" xfId="3" applyNumberFormat="1" applyFont="1"/>
    <xf numFmtId="166" fontId="3" fillId="0" borderId="0" xfId="15" applyNumberFormat="1" applyFont="1"/>
    <xf numFmtId="166" fontId="4" fillId="0" borderId="0" xfId="15" applyNumberFormat="1" applyFont="1"/>
    <xf numFmtId="166" fontId="45" fillId="0" borderId="0" xfId="15" applyNumberFormat="1" applyFont="1" applyAlignment="1">
      <alignment horizontal="center"/>
    </xf>
    <xf numFmtId="166" fontId="7" fillId="0" borderId="0" xfId="15" applyNumberFormat="1" applyFont="1" applyBorder="1" applyAlignment="1">
      <alignment horizontal="center"/>
    </xf>
    <xf numFmtId="166" fontId="2" fillId="0" borderId="0" xfId="15" applyNumberFormat="1" applyFont="1" applyBorder="1" applyAlignment="1">
      <alignment horizontal="center"/>
    </xf>
    <xf numFmtId="166" fontId="5" fillId="0" borderId="0" xfId="15" applyNumberFormat="1" applyFont="1" applyFill="1" applyAlignment="1">
      <alignment horizontal="right"/>
    </xf>
    <xf numFmtId="166" fontId="6" fillId="0" borderId="0" xfId="15" applyNumberFormat="1" applyFont="1" applyBorder="1" applyAlignment="1">
      <alignment horizontal="right"/>
    </xf>
    <xf numFmtId="166" fontId="7" fillId="0" borderId="0" xfId="15" applyNumberFormat="1" applyFont="1"/>
    <xf numFmtId="0" fontId="2" fillId="0" borderId="0" xfId="6" applyNumberFormat="1" applyFont="1" applyBorder="1"/>
    <xf numFmtId="0" fontId="2" fillId="0" borderId="0" xfId="3" applyAlignment="1">
      <alignment horizontal="left" indent="1"/>
    </xf>
    <xf numFmtId="166" fontId="47" fillId="0" borderId="0" xfId="15" applyNumberFormat="1" applyFont="1" applyBorder="1" applyAlignment="1">
      <alignment horizontal="center"/>
    </xf>
    <xf numFmtId="166" fontId="24" fillId="0" borderId="0" xfId="15" applyNumberFormat="1" applyFont="1"/>
    <xf numFmtId="166" fontId="24" fillId="0" borderId="0" xfId="15" applyNumberFormat="1" applyFont="1" applyAlignment="1">
      <alignment horizontal="center"/>
    </xf>
    <xf numFmtId="166" fontId="0" fillId="0" borderId="0" xfId="15" applyNumberFormat="1" applyFont="1"/>
    <xf numFmtId="164" fontId="2" fillId="0" borderId="0" xfId="16" applyNumberFormat="1"/>
    <xf numFmtId="43" fontId="3" fillId="0" borderId="0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5" fillId="0" borderId="0" xfId="1" applyFont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47" fillId="0" borderId="0" xfId="1" applyFont="1" applyBorder="1" applyAlignment="1">
      <alignment horizontal="left" wrapText="1"/>
    </xf>
    <xf numFmtId="43" fontId="47" fillId="0" borderId="0" xfId="1" applyFont="1" applyBorder="1" applyAlignment="1">
      <alignment horizontal="left"/>
    </xf>
    <xf numFmtId="166" fontId="47" fillId="0" borderId="0" xfId="15" applyNumberFormat="1" applyFont="1" applyBorder="1" applyAlignment="1">
      <alignment horizontal="left"/>
    </xf>
    <xf numFmtId="166" fontId="47" fillId="0" borderId="0" xfId="1" applyNumberFormat="1" applyFont="1" applyBorder="1" applyAlignment="1">
      <alignment horizontal="center"/>
    </xf>
    <xf numFmtId="43" fontId="15" fillId="0" borderId="0" xfId="1" applyFont="1" applyBorder="1"/>
    <xf numFmtId="43" fontId="15" fillId="0" borderId="0" xfId="1" applyFont="1"/>
    <xf numFmtId="166" fontId="15" fillId="0" borderId="0" xfId="15" applyNumberFormat="1" applyFont="1" applyBorder="1"/>
    <xf numFmtId="166" fontId="15" fillId="0" borderId="0" xfId="15" applyNumberFormat="1" applyFont="1"/>
    <xf numFmtId="166" fontId="0" fillId="0" borderId="0" xfId="15" applyNumberFormat="1" applyFont="1" applyAlignment="1">
      <alignment horizontal="center"/>
    </xf>
    <xf numFmtId="43" fontId="0" fillId="0" borderId="0" xfId="1" applyFont="1" applyAlignment="1"/>
    <xf numFmtId="49" fontId="7" fillId="0" borderId="82" xfId="10" applyNumberFormat="1" applyFont="1" applyBorder="1" applyAlignment="1">
      <alignment vertical="center"/>
    </xf>
    <xf numFmtId="0" fontId="38" fillId="0" borderId="0" xfId="17" applyAlignment="1">
      <alignment horizontal="center"/>
    </xf>
    <xf numFmtId="0" fontId="42" fillId="0" borderId="0" xfId="17" applyFont="1" applyAlignment="1">
      <alignment horizontal="center"/>
    </xf>
    <xf numFmtId="0" fontId="41" fillId="0" borderId="0" xfId="16" applyFont="1" applyAlignment="1">
      <alignment horizontal="center"/>
    </xf>
    <xf numFmtId="0" fontId="49" fillId="0" borderId="0" xfId="16" applyFont="1" applyAlignment="1">
      <alignment horizontal="center"/>
    </xf>
    <xf numFmtId="49" fontId="48" fillId="0" borderId="0" xfId="16" applyNumberFormat="1" applyFont="1" applyAlignment="1">
      <alignment horizontal="center"/>
    </xf>
    <xf numFmtId="0" fontId="3" fillId="0" borderId="0" xfId="16" applyFont="1" applyAlignment="1">
      <alignment horizontal="center"/>
    </xf>
    <xf numFmtId="49" fontId="7" fillId="0" borderId="82" xfId="10" applyNumberFormat="1" applyFont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5" fillId="0" borderId="34" xfId="0" applyFont="1" applyBorder="1" applyAlignment="1">
      <alignment horizontal="center"/>
    </xf>
    <xf numFmtId="0" fontId="5" fillId="2" borderId="34" xfId="0" applyFont="1" applyFill="1" applyBorder="1" applyAlignment="1">
      <alignment horizontal="center"/>
    </xf>
  </cellXfs>
  <cellStyles count="18">
    <cellStyle name="Comma" xfId="1" builtinId="3"/>
    <cellStyle name="Comma 2" xfId="12" xr:uid="{D956C60A-B5F8-4222-B9B7-3DA1156EDA77}"/>
    <cellStyle name="Currency" xfId="2" builtinId="4"/>
    <cellStyle name="Currency 2" xfId="5" xr:uid="{B97116AA-5A34-4E80-90AA-FEC078977474}"/>
    <cellStyle name="Currency 3" xfId="7" xr:uid="{911F7362-FBFB-4803-9164-C06AD1A03878}"/>
    <cellStyle name="Currency 4" xfId="14" xr:uid="{4E84EC45-BB59-49F9-8B72-54A09E7B52EA}"/>
    <cellStyle name="Hyperlink" xfId="17" builtinId="8"/>
    <cellStyle name="Normal" xfId="0" builtinId="0"/>
    <cellStyle name="Normal 2" xfId="3" xr:uid="{18A30828-2715-466D-B50D-AE178D0A43C4}"/>
    <cellStyle name="Normal 2 2" xfId="4" xr:uid="{F8274BD5-486D-4C4E-B2D1-583CD514343C}"/>
    <cellStyle name="Normal 2 2 2" xfId="9" xr:uid="{D06927A1-10FC-4F48-837C-15BAFF95A7AE}"/>
    <cellStyle name="Normal 2 3" xfId="13" xr:uid="{93310EAB-9839-4B29-8540-5B5919A012A3}"/>
    <cellStyle name="Normal 3" xfId="6" xr:uid="{D6968644-208B-4EB7-BB74-53858D250A46}"/>
    <cellStyle name="Normal 3 2" xfId="10" xr:uid="{A89E1055-0CE0-4124-907A-477D8F901B2C}"/>
    <cellStyle name="Normal 4" xfId="8" xr:uid="{E6C2C3E6-B51D-44AD-9511-09EEA8826CBA}"/>
    <cellStyle name="Normal 4 2" xfId="16" xr:uid="{C96CBB95-7D11-4DD1-8A64-C72197293D03}"/>
    <cellStyle name="Percent" xfId="15" builtinId="5"/>
    <cellStyle name="Percent 2" xfId="11" xr:uid="{DFCCC327-31C6-4502-9D43-FA5B2FD8F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1447800</xdr:colOff>
      <xdr:row>1</xdr:row>
      <xdr:rowOff>50800</xdr:rowOff>
    </xdr:from>
    <xdr:to>
      <xdr:col>5</xdr:col>
      <xdr:colOff>76200</xdr:colOff>
      <xdr:row>18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3CA145-14C7-8041-9A5D-D676F7E6C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2900" y="215900"/>
          <a:ext cx="3657600" cy="3238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1</xdr:row>
      <xdr:rowOff>114300</xdr:rowOff>
    </xdr:from>
    <xdr:to>
      <xdr:col>1</xdr:col>
      <xdr:colOff>1544600</xdr:colOff>
      <xdr:row>7</xdr:row>
      <xdr:rowOff>64452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ADBC16-5885-064A-AA9E-D9D44CD1A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" y="2794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54</xdr:row>
      <xdr:rowOff>152401</xdr:rowOff>
    </xdr:from>
    <xdr:to>
      <xdr:col>6</xdr:col>
      <xdr:colOff>657225</xdr:colOff>
      <xdr:row>97</xdr:row>
      <xdr:rowOff>123826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BC893A-6CE9-AB8A-3B46-D9F17BDE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258426"/>
          <a:ext cx="5762625" cy="790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1</xdr:row>
      <xdr:rowOff>114300</xdr:rowOff>
    </xdr:from>
    <xdr:to>
      <xdr:col>1</xdr:col>
      <xdr:colOff>1544600</xdr:colOff>
      <xdr:row>7</xdr:row>
      <xdr:rowOff>64452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7E124-8713-4B97-898B-493A4AA77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225" y="304800"/>
          <a:ext cx="1303300" cy="11312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0</xdr:rowOff>
    </xdr:from>
    <xdr:to>
      <xdr:col>2</xdr:col>
      <xdr:colOff>1868</xdr:colOff>
      <xdr:row>6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E2C491-8C04-6A4E-A77B-8F9315777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905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50</xdr:row>
      <xdr:rowOff>76200</xdr:rowOff>
    </xdr:from>
    <xdr:to>
      <xdr:col>2</xdr:col>
      <xdr:colOff>1233</xdr:colOff>
      <xdr:row>55</xdr:row>
      <xdr:rowOff>266700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8B8860F-A2D2-A840-94A2-4FFE7E1C1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9296400"/>
          <a:ext cx="1290918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12700</xdr:rowOff>
    </xdr:from>
    <xdr:to>
      <xdr:col>2</xdr:col>
      <xdr:colOff>2185</xdr:colOff>
      <xdr:row>6</xdr:row>
      <xdr:rowOff>211772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5880EF-9C87-344A-BD79-1C34F957B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03200"/>
          <a:ext cx="1290918" cy="1143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114300</xdr:rowOff>
    </xdr:from>
    <xdr:to>
      <xdr:col>2</xdr:col>
      <xdr:colOff>2185</xdr:colOff>
      <xdr:row>6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D82B22-AF25-654D-86B6-4447F5A9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04800"/>
          <a:ext cx="1290918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101600</xdr:rowOff>
    </xdr:from>
    <xdr:to>
      <xdr:col>2</xdr:col>
      <xdr:colOff>1868</xdr:colOff>
      <xdr:row>6</xdr:row>
      <xdr:rowOff>293052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2D0C6A-C5EF-0E4D-B196-524960095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292100"/>
          <a:ext cx="1290918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76200</xdr:rowOff>
    </xdr:from>
    <xdr:to>
      <xdr:col>2</xdr:col>
      <xdr:colOff>1624</xdr:colOff>
      <xdr:row>6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9BDCFF-0C5A-4A4D-9CD8-76DCFA606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304800"/>
          <a:ext cx="1290918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50800</xdr:rowOff>
    </xdr:from>
    <xdr:to>
      <xdr:col>1</xdr:col>
      <xdr:colOff>1464908</xdr:colOff>
      <xdr:row>6</xdr:row>
      <xdr:rowOff>114300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0952866-5AF8-6A44-92CC-D958AA4B0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667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38</xdr:row>
      <xdr:rowOff>38100</xdr:rowOff>
    </xdr:from>
    <xdr:to>
      <xdr:col>1</xdr:col>
      <xdr:colOff>1503008</xdr:colOff>
      <xdr:row>43</xdr:row>
      <xdr:rowOff>98742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E350C18-D35D-6640-AA85-19F16C441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75692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90</xdr:row>
      <xdr:rowOff>0</xdr:rowOff>
    </xdr:from>
    <xdr:to>
      <xdr:col>1</xdr:col>
      <xdr:colOff>1464908</xdr:colOff>
      <xdr:row>95</xdr:row>
      <xdr:rowOff>83820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A22DD-EB4C-0149-BB50-A1D30F32F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188595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117</xdr:row>
      <xdr:rowOff>25400</xdr:rowOff>
    </xdr:from>
    <xdr:to>
      <xdr:col>1</xdr:col>
      <xdr:colOff>1486180</xdr:colOff>
      <xdr:row>122</xdr:row>
      <xdr:rowOff>117792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0858CCA-E546-6E48-8B3B-779348B28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4650700"/>
          <a:ext cx="1290918" cy="1143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127000</xdr:rowOff>
    </xdr:from>
    <xdr:to>
      <xdr:col>1</xdr:col>
      <xdr:colOff>1519518</xdr:colOff>
      <xdr:row>7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94277D-9F4F-0440-BF8D-2A0741E60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304800"/>
          <a:ext cx="1290918" cy="1143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809875" cy="1049367"/>
    <xdr:pic>
      <xdr:nvPicPr>
        <xdr:cNvPr id="2" name="Picture 1" descr="Art'sWayLogo-grn&amp;gld 1.jpg">
          <a:extLst>
            <a:ext uri="{FF2B5EF4-FFF2-40B4-BE49-F238E27FC236}">
              <a16:creationId xmlns:a16="http://schemas.microsoft.com/office/drawing/2014/main" id="{57F87D0E-15D6-4F1F-9E2F-BECBA0A0A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190500"/>
          <a:ext cx="2809875" cy="10493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38100</xdr:rowOff>
    </xdr:from>
    <xdr:to>
      <xdr:col>1</xdr:col>
      <xdr:colOff>1561353</xdr:colOff>
      <xdr:row>7</xdr:row>
      <xdr:rowOff>93662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D672C-B065-4C42-B42E-3666E6439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215900"/>
          <a:ext cx="1434353" cy="1270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101600</xdr:rowOff>
    </xdr:from>
    <xdr:to>
      <xdr:col>2</xdr:col>
      <xdr:colOff>1868</xdr:colOff>
      <xdr:row>6</xdr:row>
      <xdr:rowOff>292100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FD5522-C4ED-844A-9A2F-30DCCFDD0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921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51</xdr:row>
      <xdr:rowOff>139700</xdr:rowOff>
    </xdr:from>
    <xdr:to>
      <xdr:col>1</xdr:col>
      <xdr:colOff>1405218</xdr:colOff>
      <xdr:row>57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737332-AAFC-F94B-8337-76988147D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9512300"/>
          <a:ext cx="1290918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12700</xdr:rowOff>
    </xdr:from>
    <xdr:to>
      <xdr:col>1</xdr:col>
      <xdr:colOff>1396645</xdr:colOff>
      <xdr:row>6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E45C5E-E3B3-774B-9005-7B6A5FCD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778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44</xdr:row>
      <xdr:rowOff>50800</xdr:rowOff>
    </xdr:from>
    <xdr:to>
      <xdr:col>1</xdr:col>
      <xdr:colOff>1354418</xdr:colOff>
      <xdr:row>49</xdr:row>
      <xdr:rowOff>169862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B9E922B-C54B-9244-8E09-1C369B29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80772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94</xdr:row>
      <xdr:rowOff>127000</xdr:rowOff>
    </xdr:from>
    <xdr:to>
      <xdr:col>1</xdr:col>
      <xdr:colOff>1408393</xdr:colOff>
      <xdr:row>100</xdr:row>
      <xdr:rowOff>76201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3A78F73-1742-7043-9160-9525AEDE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" y="173355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136</xdr:row>
      <xdr:rowOff>0</xdr:rowOff>
    </xdr:from>
    <xdr:to>
      <xdr:col>1</xdr:col>
      <xdr:colOff>1388390</xdr:colOff>
      <xdr:row>141</xdr:row>
      <xdr:rowOff>152399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45D3E68-81BC-624B-AAC5-FB7DCA01C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25031700"/>
          <a:ext cx="1290918" cy="114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12700</xdr:rowOff>
    </xdr:from>
    <xdr:to>
      <xdr:col>1</xdr:col>
      <xdr:colOff>1420775</xdr:colOff>
      <xdr:row>6</xdr:row>
      <xdr:rowOff>135572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D988EAD-BEE8-C247-9D1F-7248041C7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1778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60</xdr:row>
      <xdr:rowOff>25400</xdr:rowOff>
    </xdr:from>
    <xdr:to>
      <xdr:col>1</xdr:col>
      <xdr:colOff>1420775</xdr:colOff>
      <xdr:row>65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A481BAE-3B16-F045-A9FB-621B4AECD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99060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115</xdr:row>
      <xdr:rowOff>0</xdr:rowOff>
    </xdr:from>
    <xdr:to>
      <xdr:col>1</xdr:col>
      <xdr:colOff>1420775</xdr:colOff>
      <xdr:row>120</xdr:row>
      <xdr:rowOff>114300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CFC9C82-8494-B547-9AA6-AFB56B3CE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189103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166</xdr:row>
      <xdr:rowOff>76200</xdr:rowOff>
    </xdr:from>
    <xdr:to>
      <xdr:col>1</xdr:col>
      <xdr:colOff>1421093</xdr:colOff>
      <xdr:row>171</xdr:row>
      <xdr:rowOff>169545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85F3A78-3DB5-8149-BF9B-350020E0D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27203400"/>
          <a:ext cx="1290918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88900</xdr:rowOff>
    </xdr:from>
    <xdr:to>
      <xdr:col>1</xdr:col>
      <xdr:colOff>1417918</xdr:colOff>
      <xdr:row>6</xdr:row>
      <xdr:rowOff>284162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067DE8-C210-8C42-822E-BD9961A01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279400"/>
          <a:ext cx="1290918" cy="1143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114300</xdr:rowOff>
    </xdr:from>
    <xdr:to>
      <xdr:col>1</xdr:col>
      <xdr:colOff>1417918</xdr:colOff>
      <xdr:row>6</xdr:row>
      <xdr:rowOff>304800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42B6C4-C7A0-7A4F-A84D-0B24E655C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304800"/>
          <a:ext cx="1290918" cy="114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50800</xdr:rowOff>
    </xdr:from>
    <xdr:to>
      <xdr:col>1</xdr:col>
      <xdr:colOff>1408075</xdr:colOff>
      <xdr:row>6</xdr:row>
      <xdr:rowOff>249872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34ABFF-E265-7148-81D3-8BCC15519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413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42</xdr:row>
      <xdr:rowOff>63500</xdr:rowOff>
    </xdr:from>
    <xdr:to>
      <xdr:col>1</xdr:col>
      <xdr:colOff>1408075</xdr:colOff>
      <xdr:row>47</xdr:row>
      <xdr:rowOff>202247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074E86-39D6-194D-AB48-E4756A7C2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645400"/>
          <a:ext cx="1290918" cy="1143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48</xdr:row>
      <xdr:rowOff>139700</xdr:rowOff>
    </xdr:from>
    <xdr:to>
      <xdr:col>2</xdr:col>
      <xdr:colOff>1868</xdr:colOff>
      <xdr:row>53</xdr:row>
      <xdr:rowOff>246380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DB28990-7921-9441-8C1E-4296D0F0B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3048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96</xdr:row>
      <xdr:rowOff>12700</xdr:rowOff>
    </xdr:from>
    <xdr:to>
      <xdr:col>2</xdr:col>
      <xdr:colOff>1868</xdr:colOff>
      <xdr:row>101</xdr:row>
      <xdr:rowOff>134620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4C9CA14-F8BB-BC46-9D09-8C4CA4E62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9448800"/>
          <a:ext cx="1290918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125</xdr:row>
      <xdr:rowOff>63500</xdr:rowOff>
    </xdr:from>
    <xdr:to>
      <xdr:col>1</xdr:col>
      <xdr:colOff>1464590</xdr:colOff>
      <xdr:row>130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186EE02-C805-634C-BDEE-6DDCB66A9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15278100"/>
          <a:ext cx="1290918" cy="1143000"/>
        </a:xfrm>
        <a:prstGeom prst="rect">
          <a:avLst/>
        </a:prstGeom>
      </xdr:spPr>
    </xdr:pic>
    <xdr:clientData/>
  </xdr:twoCellAnchor>
  <xdr:oneCellAnchor>
    <xdr:from>
      <xdr:col>1</xdr:col>
      <xdr:colOff>177800</xdr:colOff>
      <xdr:row>1</xdr:row>
      <xdr:rowOff>139700</xdr:rowOff>
    </xdr:from>
    <xdr:ext cx="1390931" cy="1111568"/>
    <xdr:pic>
      <xdr:nvPicPr>
        <xdr:cNvPr id="2" name="Picture 1">
          <a:extLst>
            <a:ext uri="{FF2B5EF4-FFF2-40B4-BE49-F238E27FC236}">
              <a16:creationId xmlns:a16="http://schemas.microsoft.com/office/drawing/2014/main" id="{99FB7DDA-A70E-4870-9CCF-1E6200A9A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012" y="8240712"/>
          <a:ext cx="1390931" cy="111156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114300</xdr:rowOff>
    </xdr:from>
    <xdr:to>
      <xdr:col>1</xdr:col>
      <xdr:colOff>1522375</xdr:colOff>
      <xdr:row>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02E7F9-BD78-6D4D-A3B0-0A043FAB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92100"/>
          <a:ext cx="1290918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sway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rtsway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rtsway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rtsway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rtsway.com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rtsway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artsway.com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way.com/" TargetMode="External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6" Type="http://schemas.openxmlformats.org/officeDocument/2006/relationships/drawing" Target="../drawings/drawing17.xm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://www.artsway.com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artsway.com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artsway-a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rtsway.com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artsway-ag.com/" TargetMode="External"/><Relationship Id="rId1" Type="http://schemas.openxmlformats.org/officeDocument/2006/relationships/hyperlink" Target="http://www.artsway-ag.com/" TargetMode="External"/><Relationship Id="rId4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way.com/" TargetMode="External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artsway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way.com/" TargetMode="External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artsway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rtsway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rtsway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sway.com/" TargetMode="External"/><Relationship Id="rId2" Type="http://schemas.openxmlformats.org/officeDocument/2006/relationships/hyperlink" Target="http://www.artsway.com/" TargetMode="External"/><Relationship Id="rId1" Type="http://schemas.openxmlformats.org/officeDocument/2006/relationships/hyperlink" Target="http://www.artsway.com/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artsway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rtswa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F9DA8-3B1B-B745-B121-504034BA4FAC}">
  <sheetPr>
    <pageSetUpPr fitToPage="1"/>
  </sheetPr>
  <dimension ref="A1:T44"/>
  <sheetViews>
    <sheetView view="pageBreakPreview" zoomScaleNormal="100" zoomScaleSheetLayoutView="100" workbookViewId="0">
      <selection activeCell="C23" sqref="C23:E23"/>
    </sheetView>
  </sheetViews>
  <sheetFormatPr defaultColWidth="13.6640625" defaultRowHeight="13.2"/>
  <cols>
    <col min="1" max="1" width="2.109375" style="1" customWidth="1"/>
    <col min="2" max="2" width="21.109375" style="1" customWidth="1"/>
    <col min="3" max="3" width="25" style="1" customWidth="1"/>
    <col min="4" max="4" width="3.109375" style="1" customWidth="1"/>
    <col min="5" max="5" width="16.6640625" style="1" customWidth="1"/>
    <col min="6" max="6" width="10" style="6" customWidth="1"/>
    <col min="7" max="7" width="13.6640625" style="1" customWidth="1"/>
    <col min="8" max="8" width="15.109375" style="182" bestFit="1" customWidth="1"/>
    <col min="9" max="9" width="14.109375" style="182" bestFit="1" customWidth="1"/>
    <col min="10" max="10" width="19.33203125" style="39" bestFit="1" customWidth="1"/>
    <col min="11" max="12" width="19.33203125" style="1" bestFit="1" customWidth="1"/>
    <col min="13" max="14" width="14.44140625" style="1" bestFit="1" customWidth="1"/>
    <col min="15" max="17" width="15" style="369" bestFit="1" customWidth="1"/>
    <col min="18" max="19" width="10.33203125" style="369" bestFit="1" customWidth="1"/>
    <col min="20" max="16384" width="13.6640625" style="1"/>
  </cols>
  <sheetData>
    <row r="1" spans="1:20">
      <c r="K1" s="39"/>
      <c r="L1" s="39"/>
      <c r="M1" s="39"/>
      <c r="N1" s="39"/>
    </row>
    <row r="2" spans="1:20">
      <c r="A2" s="278"/>
      <c r="B2" s="278"/>
      <c r="C2" s="278"/>
      <c r="D2" s="278"/>
      <c r="E2" s="278"/>
      <c r="F2" s="287"/>
      <c r="G2" s="278"/>
      <c r="K2" s="39"/>
      <c r="L2" s="39"/>
      <c r="M2" s="39"/>
      <c r="N2" s="39"/>
    </row>
    <row r="3" spans="1:20">
      <c r="A3" s="278"/>
      <c r="B3" s="278"/>
      <c r="C3" s="278"/>
      <c r="D3" s="278"/>
      <c r="E3" s="278"/>
      <c r="F3" s="287"/>
      <c r="G3" s="278"/>
      <c r="K3" s="39"/>
      <c r="L3" s="39"/>
      <c r="M3" s="39"/>
      <c r="N3" s="39"/>
    </row>
    <row r="4" spans="1:20" ht="18">
      <c r="A4" s="278"/>
      <c r="B4" s="278"/>
      <c r="C4" s="278"/>
      <c r="F4" s="352"/>
      <c r="G4" s="352"/>
      <c r="K4" s="39"/>
      <c r="L4" s="39"/>
      <c r="M4" s="39"/>
      <c r="N4" s="39"/>
    </row>
    <row r="5" spans="1:20" ht="15">
      <c r="A5" s="278"/>
      <c r="B5" s="278"/>
      <c r="C5" s="278"/>
      <c r="F5" s="351"/>
      <c r="G5" s="351"/>
      <c r="K5" s="39"/>
      <c r="L5" s="39"/>
      <c r="M5" s="39"/>
      <c r="N5" s="39"/>
    </row>
    <row r="6" spans="1:20" ht="15">
      <c r="A6" s="278"/>
      <c r="B6" s="278"/>
      <c r="C6" s="278"/>
      <c r="F6" s="351"/>
      <c r="G6" s="399"/>
      <c r="K6" s="39"/>
      <c r="L6" s="39"/>
      <c r="M6" s="39"/>
      <c r="N6" s="39"/>
    </row>
    <row r="7" spans="1:20" ht="17.399999999999999">
      <c r="A7" s="278"/>
      <c r="B7" s="278"/>
      <c r="C7" s="278"/>
      <c r="F7" s="350"/>
      <c r="G7" s="278"/>
      <c r="K7" s="39"/>
      <c r="L7" s="39"/>
      <c r="M7" s="39"/>
      <c r="N7" s="39"/>
    </row>
    <row r="8" spans="1:20" ht="17.399999999999999">
      <c r="A8" s="278"/>
      <c r="B8" s="278"/>
      <c r="C8" s="278"/>
      <c r="D8" s="278"/>
      <c r="E8" s="278"/>
      <c r="F8" s="287"/>
      <c r="G8" s="2"/>
      <c r="H8" s="421"/>
      <c r="K8" s="39"/>
      <c r="L8" s="39"/>
      <c r="M8" s="39"/>
      <c r="N8" s="39"/>
    </row>
    <row r="9" spans="1:20" ht="21">
      <c r="A9" s="453"/>
      <c r="B9" s="453"/>
      <c r="C9" s="453"/>
      <c r="D9" s="453"/>
      <c r="E9" s="453"/>
      <c r="G9" s="454"/>
      <c r="H9" s="421"/>
      <c r="K9" s="39"/>
      <c r="L9" s="39"/>
      <c r="M9" s="39"/>
      <c r="N9" s="39"/>
    </row>
    <row r="10" spans="1:20" ht="15.6">
      <c r="A10" s="278"/>
      <c r="B10" s="347"/>
      <c r="C10" s="278"/>
      <c r="D10" s="278"/>
      <c r="E10" s="278"/>
      <c r="F10" s="287"/>
      <c r="G10" s="278"/>
      <c r="H10" s="421"/>
      <c r="K10" s="39"/>
      <c r="L10" s="39"/>
      <c r="M10" s="39"/>
      <c r="N10" s="39"/>
    </row>
    <row r="11" spans="1:20">
      <c r="A11" s="278"/>
      <c r="B11" s="360"/>
      <c r="C11" s="278"/>
      <c r="D11" s="278"/>
      <c r="E11" s="278"/>
      <c r="F11" s="287"/>
      <c r="G11" s="278"/>
      <c r="H11" s="421"/>
      <c r="K11" s="39"/>
      <c r="L11" s="39"/>
      <c r="M11" s="39"/>
      <c r="N11" s="39"/>
    </row>
    <row r="12" spans="1:20" ht="15.6">
      <c r="A12" s="278"/>
      <c r="B12" s="347"/>
      <c r="C12" s="347"/>
      <c r="D12" s="347"/>
      <c r="E12" s="347"/>
      <c r="F12" s="347"/>
      <c r="G12" s="347"/>
      <c r="H12" s="421"/>
      <c r="K12" s="39"/>
      <c r="L12" s="39"/>
      <c r="M12" s="39"/>
      <c r="N12" s="39"/>
    </row>
    <row r="13" spans="1:20">
      <c r="A13" s="278"/>
      <c r="B13" s="287"/>
      <c r="C13" s="278"/>
      <c r="D13" s="278"/>
      <c r="E13" s="287"/>
      <c r="F13" s="287"/>
      <c r="G13" s="287"/>
      <c r="H13" s="421"/>
      <c r="K13" s="39"/>
      <c r="L13" s="39"/>
      <c r="M13" s="39"/>
      <c r="N13" s="39"/>
    </row>
    <row r="14" spans="1:20" s="369" customFormat="1">
      <c r="A14" s="278"/>
      <c r="B14" s="287"/>
      <c r="C14" s="278"/>
      <c r="D14" s="278"/>
      <c r="E14" s="287"/>
      <c r="F14" s="287"/>
      <c r="G14" s="287"/>
      <c r="H14" s="421"/>
      <c r="I14" s="182"/>
      <c r="J14" s="39"/>
      <c r="K14" s="39"/>
      <c r="L14" s="39"/>
      <c r="M14" s="39"/>
      <c r="N14" s="39"/>
      <c r="T14" s="1"/>
    </row>
    <row r="15" spans="1:20" s="369" customFormat="1">
      <c r="A15" s="278"/>
      <c r="B15" s="287"/>
      <c r="C15" s="278"/>
      <c r="D15" s="278"/>
      <c r="E15" s="287"/>
      <c r="F15" s="287"/>
      <c r="G15" s="287"/>
      <c r="H15" s="421"/>
      <c r="I15" s="182"/>
      <c r="J15" s="39"/>
      <c r="K15" s="39"/>
      <c r="L15" s="39"/>
      <c r="M15" s="39"/>
      <c r="N15" s="39"/>
      <c r="T15" s="1"/>
    </row>
    <row r="16" spans="1:20" s="369" customFormat="1">
      <c r="A16" s="278"/>
      <c r="B16" s="287"/>
      <c r="C16" s="278"/>
      <c r="D16" s="278"/>
      <c r="E16" s="287"/>
      <c r="F16" s="287"/>
      <c r="G16" s="287"/>
      <c r="H16" s="421"/>
      <c r="I16" s="182"/>
      <c r="J16" s="39"/>
      <c r="K16" s="39"/>
      <c r="L16" s="39"/>
      <c r="M16" s="39"/>
      <c r="N16" s="39"/>
      <c r="T16" s="1"/>
    </row>
    <row r="17" spans="1:20" s="369" customFormat="1">
      <c r="A17" s="278"/>
      <c r="B17" s="287"/>
      <c r="C17" s="278"/>
      <c r="D17" s="278"/>
      <c r="E17" s="287"/>
      <c r="F17" s="287"/>
      <c r="G17" s="287"/>
      <c r="H17" s="421"/>
      <c r="I17" s="182"/>
      <c r="J17" s="39"/>
      <c r="K17" s="39"/>
      <c r="L17" s="39"/>
      <c r="M17" s="39"/>
      <c r="N17" s="39"/>
      <c r="T17" s="1"/>
    </row>
    <row r="18" spans="1:20" s="369" customFormat="1">
      <c r="A18" s="278"/>
      <c r="B18" s="287"/>
      <c r="C18" s="278"/>
      <c r="D18" s="278"/>
      <c r="E18" s="287"/>
      <c r="F18" s="287"/>
      <c r="G18" s="287"/>
      <c r="H18" s="421"/>
      <c r="I18" s="182"/>
      <c r="J18" s="39"/>
      <c r="K18" s="39"/>
      <c r="L18" s="39"/>
      <c r="M18" s="39"/>
      <c r="N18" s="39"/>
      <c r="T18" s="1"/>
    </row>
    <row r="19" spans="1:20" s="369" customFormat="1">
      <c r="A19" s="278"/>
      <c r="B19" s="287"/>
      <c r="C19" s="278"/>
      <c r="D19" s="278"/>
      <c r="E19" s="287"/>
      <c r="F19" s="287"/>
      <c r="G19" s="287"/>
      <c r="H19" s="421"/>
      <c r="I19" s="182"/>
      <c r="J19" s="39"/>
      <c r="K19" s="39"/>
      <c r="L19" s="39"/>
      <c r="M19" s="39"/>
      <c r="N19" s="39"/>
      <c r="T19" s="1"/>
    </row>
    <row r="20" spans="1:20" s="369" customFormat="1">
      <c r="A20" s="278"/>
      <c r="B20" s="287"/>
      <c r="C20" s="278"/>
      <c r="D20" s="278"/>
      <c r="E20" s="287"/>
      <c r="F20" s="287"/>
      <c r="G20" s="287"/>
      <c r="H20" s="421"/>
      <c r="I20" s="182"/>
      <c r="J20" s="39"/>
      <c r="K20" s="39"/>
      <c r="L20" s="39"/>
      <c r="M20" s="39"/>
      <c r="N20" s="39"/>
      <c r="T20" s="1"/>
    </row>
    <row r="21" spans="1:20" s="369" customFormat="1">
      <c r="A21" s="278"/>
      <c r="B21" s="287"/>
      <c r="C21" s="278"/>
      <c r="D21" s="278"/>
      <c r="E21" s="287"/>
      <c r="F21" s="287"/>
      <c r="G21" s="287"/>
      <c r="H21" s="421"/>
      <c r="I21" s="182"/>
      <c r="J21" s="39"/>
      <c r="K21" s="39"/>
      <c r="L21" s="39"/>
      <c r="M21" s="39"/>
      <c r="N21" s="39"/>
      <c r="T21" s="1"/>
    </row>
    <row r="22" spans="1:20">
      <c r="A22" s="278"/>
      <c r="B22" s="287"/>
      <c r="C22" s="278"/>
      <c r="D22" s="278"/>
      <c r="E22" s="360"/>
      <c r="F22" s="287"/>
      <c r="G22" s="287"/>
      <c r="H22" s="421"/>
      <c r="K22" s="39"/>
      <c r="L22" s="39"/>
      <c r="M22" s="39"/>
      <c r="N22" s="39"/>
    </row>
    <row r="23" spans="1:20" ht="31.2">
      <c r="A23" s="278"/>
      <c r="B23" s="287"/>
      <c r="C23" s="594" t="s">
        <v>806</v>
      </c>
      <c r="D23" s="594"/>
      <c r="E23" s="594"/>
      <c r="F23" s="287"/>
      <c r="G23" s="287"/>
      <c r="H23" s="421"/>
      <c r="K23" s="39"/>
      <c r="L23" s="39"/>
      <c r="M23" s="39"/>
      <c r="N23" s="39"/>
    </row>
    <row r="24" spans="1:20">
      <c r="A24" s="278"/>
      <c r="B24" s="287"/>
      <c r="C24" s="278"/>
      <c r="D24" s="278"/>
      <c r="E24" s="287"/>
      <c r="F24" s="287"/>
      <c r="G24" s="287"/>
      <c r="H24" s="421"/>
      <c r="K24" s="39"/>
      <c r="L24" s="39"/>
      <c r="M24" s="39"/>
      <c r="N24" s="39"/>
    </row>
    <row r="25" spans="1:20">
      <c r="A25" s="278"/>
      <c r="B25" s="287"/>
      <c r="C25" s="278"/>
      <c r="D25" s="278"/>
      <c r="E25" s="287"/>
      <c r="F25" s="299"/>
      <c r="G25" s="299"/>
      <c r="H25" s="421"/>
      <c r="K25" s="39"/>
      <c r="L25" s="39"/>
      <c r="M25" s="39"/>
      <c r="N25" s="39"/>
    </row>
    <row r="26" spans="1:20" ht="28.8">
      <c r="A26" s="278"/>
      <c r="B26" s="278"/>
      <c r="C26" s="595" t="s">
        <v>1125</v>
      </c>
      <c r="D26" s="595"/>
      <c r="E26" s="595"/>
      <c r="F26" s="287"/>
      <c r="G26" s="287"/>
      <c r="H26" s="421"/>
      <c r="K26" s="39"/>
      <c r="L26" s="39"/>
      <c r="M26" s="39"/>
      <c r="N26" s="39"/>
    </row>
    <row r="27" spans="1:20">
      <c r="A27" s="278"/>
      <c r="B27" s="287"/>
      <c r="C27" s="287"/>
      <c r="D27" s="287"/>
      <c r="F27" s="287"/>
      <c r="G27" s="287"/>
      <c r="H27" s="421"/>
      <c r="K27" s="39"/>
      <c r="L27" s="39"/>
      <c r="M27" s="39"/>
      <c r="N27" s="39"/>
    </row>
    <row r="28" spans="1:20">
      <c r="A28" s="278"/>
      <c r="B28" s="287"/>
      <c r="C28" s="287"/>
      <c r="D28" s="287"/>
      <c r="F28" s="287"/>
      <c r="G28" s="287"/>
      <c r="H28" s="421"/>
      <c r="K28" s="39"/>
      <c r="L28" s="39"/>
      <c r="M28" s="39"/>
      <c r="N28" s="39"/>
    </row>
    <row r="29" spans="1:20">
      <c r="A29" s="278"/>
      <c r="B29" s="287"/>
      <c r="C29" s="287"/>
      <c r="D29" s="287"/>
      <c r="E29" s="60"/>
      <c r="F29" s="299"/>
      <c r="G29" s="287"/>
      <c r="H29" s="421"/>
      <c r="K29" s="39"/>
      <c r="L29" s="39"/>
      <c r="M29" s="39"/>
      <c r="N29" s="39"/>
    </row>
    <row r="30" spans="1:20">
      <c r="A30" s="278"/>
      <c r="B30" s="287"/>
      <c r="C30" s="287"/>
      <c r="D30" s="287"/>
      <c r="E30" s="278"/>
      <c r="F30" s="287"/>
      <c r="G30" s="287"/>
      <c r="H30" s="421"/>
      <c r="K30" s="39"/>
      <c r="L30" s="39"/>
      <c r="M30" s="39"/>
      <c r="N30" s="39"/>
    </row>
    <row r="31" spans="1:20" ht="15.6">
      <c r="A31" s="332"/>
      <c r="B31" s="332"/>
      <c r="C31" s="278"/>
      <c r="D31" s="278"/>
      <c r="E31" s="278"/>
      <c r="F31" s="456"/>
      <c r="G31" s="455"/>
      <c r="H31" s="452"/>
      <c r="I31" s="186"/>
    </row>
    <row r="32" spans="1:20">
      <c r="A32" s="278"/>
      <c r="B32" s="343"/>
      <c r="C32" s="278"/>
      <c r="D32" s="278"/>
      <c r="E32" s="408"/>
      <c r="F32" s="458"/>
      <c r="G32" s="18"/>
      <c r="H32" s="421"/>
      <c r="J32" s="370"/>
      <c r="K32" s="39"/>
      <c r="L32" s="39"/>
      <c r="M32" s="39"/>
      <c r="N32" s="39"/>
    </row>
    <row r="33" spans="1:14">
      <c r="A33" s="278"/>
      <c r="B33" s="343"/>
      <c r="C33" s="278"/>
      <c r="D33" s="278"/>
      <c r="E33" s="408"/>
      <c r="F33" s="458"/>
      <c r="G33" s="18"/>
      <c r="H33" s="421"/>
      <c r="J33" s="375"/>
      <c r="K33" s="39"/>
      <c r="L33" s="39"/>
      <c r="M33" s="39"/>
      <c r="N33" s="39"/>
    </row>
    <row r="34" spans="1:14">
      <c r="A34" s="278"/>
      <c r="B34" s="459"/>
      <c r="C34" s="278"/>
      <c r="D34" s="278"/>
      <c r="E34" s="278"/>
      <c r="F34" s="299"/>
      <c r="G34" s="342"/>
      <c r="H34" s="421"/>
      <c r="K34" s="39"/>
      <c r="L34" s="39"/>
      <c r="M34" s="39"/>
      <c r="N34" s="39"/>
    </row>
    <row r="35" spans="1:14">
      <c r="A35" s="278"/>
      <c r="B35" s="460"/>
      <c r="C35" s="278"/>
      <c r="D35" s="278"/>
      <c r="E35" s="278"/>
      <c r="F35" s="299"/>
      <c r="G35" s="342"/>
      <c r="H35" s="421"/>
      <c r="K35" s="39"/>
      <c r="L35" s="39"/>
      <c r="M35" s="39"/>
      <c r="N35" s="39"/>
    </row>
    <row r="36" spans="1:14" ht="15.6">
      <c r="A36" s="278"/>
      <c r="B36" s="278"/>
      <c r="C36" s="278"/>
      <c r="D36" s="278"/>
      <c r="E36" s="278"/>
      <c r="F36" s="456"/>
      <c r="G36" s="455"/>
      <c r="H36" s="421"/>
      <c r="K36" s="39"/>
      <c r="L36" s="39"/>
      <c r="M36" s="39"/>
      <c r="N36" s="39"/>
    </row>
    <row r="37" spans="1:14" ht="17.399999999999999">
      <c r="A37" s="332"/>
      <c r="B37" s="457"/>
      <c r="C37" s="278"/>
      <c r="D37" s="278"/>
      <c r="E37" s="278"/>
      <c r="F37" s="456"/>
      <c r="G37" s="455"/>
      <c r="H37" s="421"/>
      <c r="K37" s="39"/>
      <c r="L37" s="39"/>
      <c r="M37" s="39"/>
      <c r="N37" s="39"/>
    </row>
    <row r="38" spans="1:14">
      <c r="A38" s="278"/>
      <c r="B38" s="278"/>
      <c r="C38" s="278"/>
      <c r="D38" s="278"/>
      <c r="E38" s="278"/>
      <c r="F38" s="299"/>
      <c r="G38" s="18"/>
      <c r="H38" s="421"/>
      <c r="K38" s="39"/>
      <c r="L38" s="39"/>
      <c r="M38" s="39"/>
      <c r="N38" s="39"/>
    </row>
    <row r="39" spans="1:14">
      <c r="A39" s="278"/>
      <c r="B39" s="278"/>
      <c r="C39" s="278"/>
      <c r="D39" s="278"/>
      <c r="E39" s="278"/>
      <c r="F39" s="299"/>
      <c r="G39" s="18"/>
      <c r="H39" s="421"/>
      <c r="K39" s="39"/>
      <c r="L39" s="39"/>
      <c r="M39" s="39"/>
      <c r="N39" s="39"/>
    </row>
    <row r="40" spans="1:14" ht="18">
      <c r="A40" s="332"/>
      <c r="B40" s="331"/>
      <c r="C40" s="596" t="s">
        <v>0</v>
      </c>
      <c r="D40" s="596"/>
      <c r="E40" s="596"/>
      <c r="F40" s="299"/>
      <c r="G40" s="18"/>
      <c r="H40" s="421"/>
      <c r="K40" s="39"/>
      <c r="L40" s="39"/>
      <c r="M40" s="39"/>
      <c r="N40" s="39"/>
    </row>
    <row r="41" spans="1:14" ht="17.399999999999999">
      <c r="A41" s="278"/>
      <c r="B41" s="278"/>
      <c r="C41" s="593" t="s">
        <v>1</v>
      </c>
      <c r="D41" s="593"/>
      <c r="E41" s="593"/>
      <c r="F41" s="299"/>
      <c r="G41" s="18"/>
      <c r="H41" s="421"/>
      <c r="K41" s="39"/>
      <c r="L41" s="39"/>
      <c r="M41" s="39"/>
      <c r="N41" s="39"/>
    </row>
    <row r="42" spans="1:14" ht="17.399999999999999">
      <c r="A42" s="278"/>
      <c r="B42" s="278"/>
      <c r="C42" s="593" t="s">
        <v>786</v>
      </c>
      <c r="D42" s="593"/>
      <c r="E42" s="593"/>
      <c r="F42" s="299"/>
      <c r="G42" s="18"/>
      <c r="H42" s="421"/>
      <c r="K42" s="39"/>
      <c r="L42" s="39"/>
      <c r="M42" s="39"/>
      <c r="N42" s="39"/>
    </row>
    <row r="43" spans="1:14" ht="17.399999999999999">
      <c r="A43" s="278"/>
      <c r="B43" s="278"/>
      <c r="C43" s="593" t="s">
        <v>907</v>
      </c>
      <c r="D43" s="593"/>
      <c r="E43" s="593"/>
      <c r="F43" s="299"/>
      <c r="G43" s="18"/>
      <c r="H43" s="421"/>
      <c r="K43" s="39"/>
      <c r="L43" s="39"/>
      <c r="M43" s="39"/>
      <c r="N43" s="39"/>
    </row>
    <row r="44" spans="1:14" ht="17.399999999999999">
      <c r="A44" s="278"/>
      <c r="B44" s="278"/>
      <c r="C44" s="591" t="s">
        <v>898</v>
      </c>
      <c r="D44" s="592"/>
      <c r="E44" s="592"/>
      <c r="F44" s="299"/>
      <c r="G44" s="18"/>
      <c r="H44" s="421"/>
      <c r="K44" s="39"/>
      <c r="L44" s="39"/>
      <c r="M44" s="39"/>
      <c r="N44" s="39"/>
    </row>
  </sheetData>
  <mergeCells count="7">
    <mergeCell ref="C44:E44"/>
    <mergeCell ref="C42:E42"/>
    <mergeCell ref="C23:E23"/>
    <mergeCell ref="C26:E26"/>
    <mergeCell ref="C40:E40"/>
    <mergeCell ref="C41:E41"/>
    <mergeCell ref="C43:E43"/>
  </mergeCells>
  <hyperlinks>
    <hyperlink ref="C44" r:id="rId1" xr:uid="{C6DC9A5C-6E95-1345-A83F-9602481E6386}"/>
  </hyperlinks>
  <pageMargins left="0.78749999999999998" right="0.32013888888888897" top="0.4" bottom="1.0034722222222201" header="0.51180555555555596" footer="0.67013888888888895"/>
  <pageSetup fitToHeight="0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9894B-3C60-4B5F-9E5F-37D3BE2E5069}">
  <dimension ref="A4:M169"/>
  <sheetViews>
    <sheetView view="pageBreakPreview" zoomScaleNormal="100" zoomScaleSheetLayoutView="100" workbookViewId="0">
      <selection activeCell="H2" sqref="H2:N152"/>
    </sheetView>
  </sheetViews>
  <sheetFormatPr defaultColWidth="13.6640625" defaultRowHeight="13.2"/>
  <cols>
    <col min="1" max="1" width="2.44140625" style="1" customWidth="1"/>
    <col min="2" max="2" width="27.33203125" style="1" customWidth="1"/>
    <col min="3" max="3" width="21.6640625" style="1" customWidth="1"/>
    <col min="4" max="4" width="3.33203125" style="1" customWidth="1"/>
    <col min="5" max="5" width="16.6640625" style="1" customWidth="1"/>
    <col min="6" max="6" width="13.44140625" style="1" customWidth="1"/>
    <col min="7" max="8" width="19.44140625" style="1" customWidth="1"/>
    <col min="9" max="9" width="4.88671875" style="1" customWidth="1"/>
    <col min="10" max="10" width="13.44140625" style="166" bestFit="1" customWidth="1"/>
    <col min="11" max="11" width="14.88671875" style="551" bestFit="1" customWidth="1"/>
    <col min="12" max="12" width="32" style="551" bestFit="1" customWidth="1"/>
    <col min="13" max="13" width="22.44140625" style="551" bestFit="1" customWidth="1"/>
    <col min="14" max="16384" width="13.6640625" style="1"/>
  </cols>
  <sheetData>
    <row r="4" spans="1:8" ht="18">
      <c r="E4" s="171" t="s">
        <v>0</v>
      </c>
      <c r="F4" s="171"/>
      <c r="G4" s="171"/>
      <c r="H4" s="171"/>
    </row>
    <row r="5" spans="1:8" ht="15">
      <c r="E5" s="172" t="s">
        <v>1</v>
      </c>
      <c r="F5" s="172"/>
      <c r="G5" s="172"/>
      <c r="H5" s="172"/>
    </row>
    <row r="6" spans="1:8" ht="15.6">
      <c r="E6" s="172" t="s">
        <v>907</v>
      </c>
      <c r="F6" s="172"/>
      <c r="G6" s="478" t="s">
        <v>749</v>
      </c>
      <c r="H6" s="478"/>
    </row>
    <row r="7" spans="1:8" ht="17.399999999999999">
      <c r="E7" s="396" t="s">
        <v>898</v>
      </c>
      <c r="F7" s="80"/>
    </row>
    <row r="8" spans="1:8">
      <c r="G8" s="421"/>
      <c r="H8" s="421"/>
    </row>
    <row r="9" spans="1:8" ht="21">
      <c r="A9" s="3" t="s">
        <v>661</v>
      </c>
      <c r="B9" s="4"/>
      <c r="C9" s="4"/>
      <c r="D9" s="4"/>
      <c r="E9" s="4"/>
      <c r="F9" s="503"/>
      <c r="G9" s="504" t="s">
        <v>3</v>
      </c>
      <c r="H9" s="504"/>
    </row>
    <row r="10" spans="1:8">
      <c r="G10" s="22"/>
      <c r="H10" s="22"/>
    </row>
    <row r="11" spans="1:8" ht="15.6">
      <c r="B11" s="5" t="s">
        <v>4</v>
      </c>
    </row>
    <row r="12" spans="1:8">
      <c r="B12" s="360" t="s">
        <v>677</v>
      </c>
    </row>
    <row r="13" spans="1:8" ht="15.6">
      <c r="B13" s="5" t="s">
        <v>664</v>
      </c>
    </row>
    <row r="14" spans="1:8">
      <c r="B14" s="6" t="s">
        <v>841</v>
      </c>
      <c r="E14" s="6" t="s">
        <v>845</v>
      </c>
    </row>
    <row r="15" spans="1:8">
      <c r="B15" s="6" t="s">
        <v>842</v>
      </c>
      <c r="E15" s="6" t="s">
        <v>847</v>
      </c>
    </row>
    <row r="16" spans="1:8">
      <c r="B16" s="6" t="s">
        <v>843</v>
      </c>
      <c r="E16" s="6" t="s">
        <v>846</v>
      </c>
    </row>
    <row r="17" spans="1:13">
      <c r="B17" s="6" t="s">
        <v>844</v>
      </c>
      <c r="E17" s="6"/>
    </row>
    <row r="18" spans="1:13">
      <c r="B18" s="6"/>
      <c r="E18" s="60" t="s">
        <v>743</v>
      </c>
      <c r="F18" s="17" t="s">
        <v>725</v>
      </c>
    </row>
    <row r="19" spans="1:13">
      <c r="B19" s="6"/>
      <c r="E19" s="6"/>
    </row>
    <row r="20" spans="1:13" ht="15.6">
      <c r="A20" s="7"/>
      <c r="B20" s="8"/>
      <c r="C20" s="8"/>
      <c r="D20" s="8"/>
      <c r="E20" s="390" t="s">
        <v>704</v>
      </c>
      <c r="F20" s="170" t="s">
        <v>5</v>
      </c>
      <c r="G20" s="248" t="s">
        <v>6</v>
      </c>
      <c r="H20" s="248"/>
      <c r="J20" s="554"/>
      <c r="K20" s="554"/>
      <c r="L20" s="589"/>
    </row>
    <row r="21" spans="1:13" ht="17.399999999999999">
      <c r="A21" s="10"/>
      <c r="B21" s="11" t="s">
        <v>676</v>
      </c>
      <c r="C21" s="12"/>
      <c r="D21" s="12"/>
      <c r="E21" s="391" t="s">
        <v>703</v>
      </c>
      <c r="F21" s="13" t="s">
        <v>7</v>
      </c>
      <c r="G21" s="249" t="s">
        <v>8</v>
      </c>
      <c r="H21" s="249"/>
      <c r="J21" s="519"/>
      <c r="K21" s="519"/>
      <c r="L21" s="519"/>
      <c r="M21" s="582"/>
    </row>
    <row r="22" spans="1:13" ht="15.6">
      <c r="A22" s="15"/>
      <c r="B22" s="16" t="s">
        <v>863</v>
      </c>
      <c r="E22" s="17"/>
      <c r="F22" s="29" t="s">
        <v>814</v>
      </c>
      <c r="G22" s="114">
        <v>29079</v>
      </c>
      <c r="H22" s="114"/>
      <c r="J22" s="421"/>
      <c r="K22" s="421"/>
      <c r="L22" s="565"/>
      <c r="M22" s="565"/>
    </row>
    <row r="23" spans="1:13" ht="15.6">
      <c r="A23" s="15"/>
      <c r="B23" s="16" t="s">
        <v>864</v>
      </c>
      <c r="E23" s="17"/>
      <c r="F23" s="29" t="s">
        <v>815</v>
      </c>
      <c r="G23" s="114">
        <v>33692</v>
      </c>
      <c r="H23" s="114"/>
      <c r="J23" s="421"/>
      <c r="K23" s="421"/>
      <c r="L23" s="565"/>
      <c r="M23" s="565"/>
    </row>
    <row r="24" spans="1:13" ht="15.6">
      <c r="A24" s="15"/>
      <c r="B24" s="16" t="s">
        <v>865</v>
      </c>
      <c r="E24" s="17"/>
      <c r="F24" s="29" t="s">
        <v>816</v>
      </c>
      <c r="G24" s="114">
        <v>35775</v>
      </c>
      <c r="H24" s="114"/>
      <c r="J24" s="421"/>
      <c r="K24" s="421"/>
      <c r="L24" s="565"/>
      <c r="M24" s="565"/>
    </row>
    <row r="25" spans="1:13" ht="15.6">
      <c r="A25" s="15"/>
      <c r="B25" s="16" t="s">
        <v>866</v>
      </c>
      <c r="E25" s="17"/>
      <c r="F25" s="29" t="s">
        <v>817</v>
      </c>
      <c r="G25" s="114">
        <v>32371</v>
      </c>
      <c r="H25" s="114"/>
      <c r="J25" s="421"/>
      <c r="K25" s="421"/>
      <c r="L25" s="565"/>
      <c r="M25" s="565"/>
    </row>
    <row r="26" spans="1:13" ht="15.6">
      <c r="A26" s="15"/>
      <c r="B26" s="16" t="s">
        <v>833</v>
      </c>
      <c r="E26" s="17" t="s">
        <v>831</v>
      </c>
      <c r="F26" s="29" t="s">
        <v>818</v>
      </c>
      <c r="G26" s="114">
        <v>35260</v>
      </c>
      <c r="H26" s="114"/>
      <c r="J26" s="421"/>
      <c r="K26" s="421"/>
      <c r="L26" s="565"/>
      <c r="M26" s="565"/>
    </row>
    <row r="27" spans="1:13" ht="15.6">
      <c r="A27" s="15"/>
      <c r="B27" s="16" t="s">
        <v>828</v>
      </c>
      <c r="E27" s="17" t="s">
        <v>831</v>
      </c>
      <c r="F27" s="29" t="s">
        <v>819</v>
      </c>
      <c r="G27" s="114">
        <v>37161</v>
      </c>
      <c r="H27" s="114"/>
      <c r="J27" s="421"/>
      <c r="K27" s="421"/>
      <c r="L27" s="565"/>
      <c r="M27" s="565"/>
    </row>
    <row r="28" spans="1:13" ht="15.6">
      <c r="A28" s="15"/>
      <c r="B28" s="16" t="s">
        <v>867</v>
      </c>
      <c r="E28" s="17"/>
      <c r="F28" s="29" t="s">
        <v>820</v>
      </c>
      <c r="G28" s="114">
        <v>35443</v>
      </c>
      <c r="H28" s="114"/>
      <c r="J28" s="421"/>
      <c r="K28" s="421"/>
      <c r="L28" s="565"/>
      <c r="M28" s="565"/>
    </row>
    <row r="29" spans="1:13" ht="15.6">
      <c r="A29" s="15"/>
      <c r="B29" s="16" t="s">
        <v>832</v>
      </c>
      <c r="E29" s="17" t="s">
        <v>804</v>
      </c>
      <c r="F29" s="29" t="s">
        <v>821</v>
      </c>
      <c r="G29" s="114">
        <v>36629</v>
      </c>
      <c r="H29" s="114"/>
      <c r="J29" s="421"/>
      <c r="K29" s="421"/>
      <c r="L29" s="565"/>
      <c r="M29" s="565"/>
    </row>
    <row r="30" spans="1:13" ht="15.6">
      <c r="A30" s="15"/>
      <c r="B30" s="16" t="s">
        <v>662</v>
      </c>
      <c r="E30" s="17" t="s">
        <v>804</v>
      </c>
      <c r="F30" s="29" t="s">
        <v>822</v>
      </c>
      <c r="G30" s="114">
        <v>38702</v>
      </c>
      <c r="H30" s="114"/>
      <c r="J30" s="421"/>
      <c r="K30" s="421"/>
      <c r="L30" s="565"/>
      <c r="M30" s="565"/>
    </row>
    <row r="31" spans="1:13" ht="15.6">
      <c r="A31" s="15"/>
      <c r="B31" s="16" t="s">
        <v>946</v>
      </c>
      <c r="E31" s="17"/>
      <c r="F31" s="29" t="s">
        <v>947</v>
      </c>
      <c r="G31" s="114">
        <v>43719</v>
      </c>
      <c r="H31" s="114"/>
      <c r="J31" s="421"/>
      <c r="K31" s="421"/>
      <c r="L31" s="565"/>
      <c r="M31" s="565"/>
    </row>
    <row r="32" spans="1:13" ht="15.6">
      <c r="A32" s="7"/>
      <c r="B32" s="8"/>
      <c r="C32" s="8"/>
      <c r="D32" s="8"/>
      <c r="E32" s="8"/>
      <c r="F32" s="85" t="s">
        <v>5</v>
      </c>
      <c r="G32" s="248" t="s">
        <v>6</v>
      </c>
      <c r="H32" s="248"/>
    </row>
    <row r="33" spans="1:13" ht="17.399999999999999">
      <c r="A33" s="10"/>
      <c r="B33" s="11" t="s">
        <v>868</v>
      </c>
      <c r="C33" s="12"/>
      <c r="D33" s="12"/>
      <c r="E33" s="12"/>
      <c r="F33" s="86" t="s">
        <v>7</v>
      </c>
      <c r="G33" s="249" t="s">
        <v>8</v>
      </c>
      <c r="H33" s="249"/>
    </row>
    <row r="34" spans="1:13">
      <c r="B34" s="1" t="s">
        <v>663</v>
      </c>
      <c r="F34" s="29" t="s">
        <v>823</v>
      </c>
      <c r="G34" s="114">
        <v>9189</v>
      </c>
      <c r="H34" s="114"/>
      <c r="J34" s="421"/>
      <c r="K34" s="421"/>
      <c r="L34" s="565"/>
      <c r="M34" s="565"/>
    </row>
    <row r="35" spans="1:13">
      <c r="B35" s="1" t="s">
        <v>910</v>
      </c>
      <c r="F35" s="29" t="s">
        <v>909</v>
      </c>
      <c r="G35" s="114">
        <v>7599</v>
      </c>
      <c r="H35" s="114"/>
      <c r="J35" s="421"/>
      <c r="K35" s="421"/>
      <c r="L35" s="565"/>
      <c r="M35" s="565"/>
    </row>
    <row r="36" spans="1:13" ht="15.6">
      <c r="A36" s="7"/>
      <c r="B36" s="8"/>
      <c r="C36" s="8"/>
      <c r="D36" s="8"/>
      <c r="E36" s="8"/>
      <c r="F36" s="85" t="s">
        <v>5</v>
      </c>
      <c r="G36" s="248" t="s">
        <v>6</v>
      </c>
      <c r="H36" s="248"/>
    </row>
    <row r="37" spans="1:13" ht="17.399999999999999">
      <c r="A37" s="10"/>
      <c r="B37" s="11" t="s">
        <v>876</v>
      </c>
      <c r="C37" s="12"/>
      <c r="D37" s="12"/>
      <c r="E37" s="12"/>
      <c r="F37" s="86" t="s">
        <v>7</v>
      </c>
      <c r="G37" s="257" t="s">
        <v>8</v>
      </c>
      <c r="H37" s="257"/>
    </row>
    <row r="38" spans="1:13" ht="15.6">
      <c r="A38" s="23"/>
      <c r="B38" s="16" t="s">
        <v>874</v>
      </c>
      <c r="F38" s="29" t="s">
        <v>837</v>
      </c>
      <c r="G38" s="114">
        <v>1980</v>
      </c>
      <c r="H38" s="114"/>
      <c r="J38" s="421"/>
      <c r="K38" s="421"/>
      <c r="L38" s="565"/>
      <c r="M38" s="565"/>
    </row>
    <row r="39" spans="1:13" ht="15.6">
      <c r="A39" s="23"/>
      <c r="B39" s="16" t="s">
        <v>869</v>
      </c>
      <c r="F39" s="29" t="s">
        <v>835</v>
      </c>
      <c r="G39" s="114">
        <v>2010</v>
      </c>
      <c r="H39" s="114"/>
      <c r="J39" s="421"/>
      <c r="K39" s="421"/>
      <c r="L39" s="565"/>
      <c r="M39" s="565"/>
    </row>
    <row r="40" spans="1:13" ht="15.6">
      <c r="A40" s="23"/>
      <c r="B40" s="16" t="s">
        <v>870</v>
      </c>
      <c r="F40" s="29" t="s">
        <v>834</v>
      </c>
      <c r="G40" s="114">
        <v>2044</v>
      </c>
      <c r="H40" s="114"/>
      <c r="J40" s="421"/>
      <c r="K40" s="421"/>
      <c r="L40" s="565"/>
      <c r="M40" s="565"/>
    </row>
    <row r="41" spans="1:13" ht="15.6">
      <c r="A41" s="23"/>
      <c r="B41" s="16" t="s">
        <v>949</v>
      </c>
      <c r="F41" s="29" t="s">
        <v>990</v>
      </c>
      <c r="G41" s="114">
        <v>2094</v>
      </c>
      <c r="H41" s="114"/>
      <c r="J41" s="421"/>
      <c r="K41" s="421"/>
      <c r="L41" s="565"/>
      <c r="M41" s="565"/>
    </row>
    <row r="42" spans="1:13" ht="15.6">
      <c r="A42" s="23"/>
      <c r="B42" s="16" t="s">
        <v>875</v>
      </c>
      <c r="F42" s="29" t="s">
        <v>878</v>
      </c>
      <c r="G42" s="114">
        <v>924</v>
      </c>
      <c r="H42" s="114"/>
      <c r="J42" s="421"/>
      <c r="K42" s="421"/>
      <c r="L42" s="565"/>
      <c r="M42" s="565"/>
    </row>
    <row r="43" spans="1:13" ht="15.6">
      <c r="A43" s="23"/>
      <c r="B43" s="16" t="s">
        <v>877</v>
      </c>
      <c r="F43" s="29" t="s">
        <v>879</v>
      </c>
      <c r="G43" s="114">
        <v>876</v>
      </c>
      <c r="H43" s="114"/>
      <c r="J43" s="421"/>
      <c r="K43" s="421"/>
      <c r="L43" s="565"/>
      <c r="M43" s="565"/>
    </row>
    <row r="44" spans="1:13" ht="15.6" hidden="1">
      <c r="A44" s="23"/>
      <c r="B44" s="16" t="s">
        <v>894</v>
      </c>
      <c r="F44" s="29" t="s">
        <v>838</v>
      </c>
      <c r="G44" s="114">
        <v>2942</v>
      </c>
      <c r="H44" s="114"/>
      <c r="J44" s="421"/>
      <c r="K44" s="421"/>
      <c r="L44" s="565"/>
      <c r="M44" s="565"/>
    </row>
    <row r="45" spans="1:13" ht="15.6">
      <c r="A45" s="23"/>
      <c r="B45" s="16" t="s">
        <v>871</v>
      </c>
      <c r="F45" s="29" t="s">
        <v>838</v>
      </c>
      <c r="G45" s="114">
        <v>2920</v>
      </c>
      <c r="H45" s="114"/>
      <c r="J45" s="421"/>
      <c r="K45" s="421"/>
      <c r="L45" s="565"/>
      <c r="M45" s="565"/>
    </row>
    <row r="46" spans="1:13" ht="15.6">
      <c r="A46" s="23"/>
      <c r="B46" s="16" t="s">
        <v>872</v>
      </c>
      <c r="F46" s="29" t="s">
        <v>839</v>
      </c>
      <c r="G46" s="114">
        <v>3015</v>
      </c>
      <c r="H46" s="114"/>
      <c r="J46" s="421"/>
      <c r="K46" s="421"/>
      <c r="L46" s="565"/>
      <c r="M46" s="565"/>
    </row>
    <row r="47" spans="1:13" ht="15.6">
      <c r="A47" s="23"/>
      <c r="B47" s="16" t="s">
        <v>873</v>
      </c>
      <c r="F47" s="29" t="s">
        <v>840</v>
      </c>
      <c r="G47" s="114">
        <v>3277</v>
      </c>
      <c r="H47" s="114"/>
      <c r="J47" s="421"/>
      <c r="K47" s="421"/>
      <c r="L47" s="565"/>
      <c r="M47" s="565"/>
    </row>
    <row r="48" spans="1:13" ht="15.6">
      <c r="A48" s="15"/>
      <c r="B48" s="16" t="s">
        <v>1034</v>
      </c>
      <c r="F48" s="29" t="s">
        <v>1068</v>
      </c>
      <c r="G48" s="114">
        <v>1735</v>
      </c>
      <c r="H48" s="114"/>
      <c r="J48" s="421"/>
      <c r="K48" s="421"/>
      <c r="L48" s="565"/>
      <c r="M48" s="565"/>
    </row>
    <row r="49" spans="1:13">
      <c r="B49" s="16" t="s">
        <v>1035</v>
      </c>
      <c r="C49" s="502"/>
      <c r="D49" s="502"/>
      <c r="E49" s="502"/>
      <c r="F49" s="29" t="s">
        <v>1067</v>
      </c>
      <c r="G49" s="114">
        <v>2614</v>
      </c>
      <c r="H49" s="114"/>
      <c r="J49" s="421"/>
      <c r="K49" s="421"/>
      <c r="L49" s="565"/>
      <c r="M49" s="565"/>
    </row>
    <row r="50" spans="1:13">
      <c r="B50" s="16" t="s">
        <v>948</v>
      </c>
      <c r="F50" s="29" t="s">
        <v>950</v>
      </c>
      <c r="G50" s="114">
        <v>929</v>
      </c>
      <c r="H50" s="114"/>
      <c r="J50" s="421"/>
      <c r="K50" s="421"/>
      <c r="L50" s="565"/>
      <c r="M50" s="565"/>
    </row>
    <row r="51" spans="1:13" ht="17.399999999999999">
      <c r="A51" s="19"/>
      <c r="B51" s="20" t="s">
        <v>10</v>
      </c>
      <c r="C51" s="21"/>
      <c r="D51" s="21"/>
      <c r="E51" s="21"/>
      <c r="F51" s="490"/>
      <c r="G51" s="258">
        <v>150</v>
      </c>
      <c r="H51" s="258"/>
    </row>
    <row r="52" spans="1:13">
      <c r="F52" s="29"/>
      <c r="G52" s="18"/>
      <c r="H52" s="18"/>
    </row>
    <row r="53" spans="1:13">
      <c r="F53" s="17"/>
      <c r="G53" s="18"/>
      <c r="H53" s="18"/>
    </row>
    <row r="54" spans="1:13">
      <c r="F54" s="17"/>
      <c r="G54" s="18"/>
      <c r="H54" s="18"/>
    </row>
    <row r="55" spans="1:13" ht="25.8">
      <c r="B55" s="177"/>
      <c r="C55" s="177"/>
      <c r="D55" s="177"/>
      <c r="F55" s="17"/>
      <c r="G55" s="18"/>
      <c r="H55" s="18"/>
    </row>
    <row r="56" spans="1:13" ht="15.6">
      <c r="B56" s="24"/>
      <c r="C56" s="24"/>
      <c r="D56" s="178"/>
      <c r="E56" s="178"/>
      <c r="F56" s="17"/>
      <c r="G56" s="18"/>
      <c r="H56" s="18"/>
    </row>
    <row r="57" spans="1:13" ht="15.6">
      <c r="B57" s="176"/>
      <c r="C57" s="25"/>
      <c r="D57" s="25"/>
      <c r="F57" s="17"/>
      <c r="G57" s="18"/>
      <c r="H57" s="18"/>
    </row>
    <row r="58" spans="1:13" ht="15.6">
      <c r="B58" s="176"/>
      <c r="C58" s="25"/>
      <c r="D58" s="25"/>
    </row>
    <row r="59" spans="1:13" ht="15.6">
      <c r="B59" s="176"/>
      <c r="C59" s="25"/>
      <c r="D59" s="26"/>
    </row>
    <row r="60" spans="1:13" ht="15.6">
      <c r="B60" s="176"/>
      <c r="C60" s="25"/>
      <c r="D60" s="25"/>
    </row>
    <row r="61" spans="1:13" ht="15.6">
      <c r="B61" s="176"/>
      <c r="C61" s="25"/>
      <c r="D61" s="25"/>
    </row>
    <row r="62" spans="1:13" ht="15.6">
      <c r="B62" s="176"/>
      <c r="C62" s="25"/>
      <c r="D62" s="25"/>
    </row>
    <row r="63" spans="1:13" ht="15.6">
      <c r="B63" s="176"/>
      <c r="C63" s="25"/>
      <c r="D63" s="25"/>
    </row>
    <row r="64" spans="1:13" ht="15.6">
      <c r="B64" s="176"/>
      <c r="C64" s="25"/>
      <c r="D64" s="25"/>
    </row>
    <row r="65" spans="2:4" ht="15.6">
      <c r="B65" s="176"/>
      <c r="C65" s="25"/>
      <c r="D65" s="25"/>
    </row>
    <row r="66" spans="2:4" ht="15.6">
      <c r="B66" s="176"/>
      <c r="C66" s="25"/>
      <c r="D66" s="25"/>
    </row>
    <row r="67" spans="2:4" ht="15.6">
      <c r="B67" s="176"/>
      <c r="C67" s="25"/>
      <c r="D67" s="25"/>
    </row>
    <row r="68" spans="2:4" ht="15.6">
      <c r="B68" s="176"/>
      <c r="C68" s="25"/>
      <c r="D68" s="25"/>
    </row>
    <row r="69" spans="2:4" ht="15.6">
      <c r="B69" s="176"/>
      <c r="C69" s="25"/>
      <c r="D69" s="25"/>
    </row>
    <row r="70" spans="2:4" ht="15.6">
      <c r="B70" s="176"/>
      <c r="C70" s="25"/>
      <c r="D70" s="25"/>
    </row>
    <row r="71" spans="2:4" ht="15.6">
      <c r="B71" s="176"/>
      <c r="C71" s="25"/>
      <c r="D71" s="25"/>
    </row>
    <row r="72" spans="2:4" ht="15.6">
      <c r="B72" s="176"/>
      <c r="C72" s="25"/>
      <c r="D72" s="25"/>
    </row>
    <row r="73" spans="2:4" ht="15.6">
      <c r="B73" s="176"/>
      <c r="C73" s="25"/>
      <c r="D73" s="25"/>
    </row>
    <row r="74" spans="2:4" ht="15.6">
      <c r="B74" s="176"/>
      <c r="C74" s="25"/>
      <c r="D74" s="25"/>
    </row>
    <row r="75" spans="2:4" ht="15.6">
      <c r="B75" s="176"/>
      <c r="C75" s="25"/>
      <c r="D75" s="25"/>
    </row>
    <row r="76" spans="2:4" ht="15.6">
      <c r="B76" s="176"/>
      <c r="C76" s="25"/>
      <c r="D76" s="25"/>
    </row>
    <row r="169" spans="7:8">
      <c r="G169" s="502"/>
      <c r="H169" s="502"/>
    </row>
  </sheetData>
  <phoneticPr fontId="34" type="noConversion"/>
  <hyperlinks>
    <hyperlink ref="E7" r:id="rId1" xr:uid="{2192B292-1802-6149-A863-CD11EE8867B3}"/>
    <hyperlink ref="G6" location="'Table of Contents'!A1" display="Contents" xr:uid="{56EA0F24-ED2A-5F42-A0E1-E3B3B0EB0F4E}"/>
  </hyperlinks>
  <pageMargins left="0.75" right="0.25" top="0.4" bottom="0.79444444444444495" header="0.51180555555555596" footer="0.5"/>
  <pageSetup scale="80" orientation="portrait" horizontalDpi="300" verticalDpi="300" r:id="rId2"/>
  <headerFooter alignWithMargins="0">
    <oddFooter>&amp;L&amp;"Calibri,Regular"&amp;8&amp;K000000Prices FCA Armstrong, IA 50514
Subject to Change Without Notice&amp;C&amp;"Calibri,Regular"&amp;8 &amp;K000000&amp;A
&amp;P&amp;R&amp;"Calibri,Regular"&amp;8&amp;K000000Effective 09/23/2024</oddFooter>
  </headerFooter>
  <rowBreaks count="1" manualBreakCount="1">
    <brk id="53" max="6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D10B-D46B-4CC0-861C-6FF8273449B2}">
  <dimension ref="A4:M109"/>
  <sheetViews>
    <sheetView view="pageBreakPreview" zoomScaleNormal="100" zoomScaleSheetLayoutView="100" workbookViewId="0">
      <selection activeCell="H6" sqref="H6:O47"/>
    </sheetView>
  </sheetViews>
  <sheetFormatPr defaultColWidth="13.6640625" defaultRowHeight="13.2"/>
  <cols>
    <col min="1" max="1" width="2.44140625" style="1" customWidth="1"/>
    <col min="2" max="2" width="27.33203125" style="1" customWidth="1"/>
    <col min="3" max="3" width="21.6640625" style="1" customWidth="1"/>
    <col min="4" max="4" width="3.33203125" style="1" customWidth="1"/>
    <col min="5" max="5" width="17.88671875" style="1" customWidth="1"/>
    <col min="6" max="6" width="13.44140625" style="1" customWidth="1"/>
    <col min="7" max="8" width="19.44140625" style="1" customWidth="1"/>
    <col min="9" max="9" width="4.109375" style="1" customWidth="1"/>
    <col min="10" max="10" width="13.44140625" style="166" bestFit="1" customWidth="1"/>
    <col min="11" max="11" width="14.88671875" style="551" bestFit="1" customWidth="1"/>
    <col min="12" max="12" width="32" style="551" bestFit="1" customWidth="1"/>
    <col min="13" max="13" width="22.44140625" style="551" bestFit="1" customWidth="1"/>
    <col min="14" max="16384" width="13.6640625" style="1"/>
  </cols>
  <sheetData>
    <row r="4" spans="1:8" ht="18">
      <c r="E4" s="171" t="s">
        <v>0</v>
      </c>
      <c r="F4" s="171"/>
      <c r="G4" s="171"/>
      <c r="H4" s="171"/>
    </row>
    <row r="5" spans="1:8" ht="15">
      <c r="E5" s="172" t="s">
        <v>1</v>
      </c>
      <c r="F5" s="172"/>
      <c r="G5" s="172"/>
      <c r="H5" s="172"/>
    </row>
    <row r="6" spans="1:8" ht="15.6">
      <c r="E6" s="172" t="s">
        <v>907</v>
      </c>
      <c r="F6" s="172"/>
      <c r="G6" s="478" t="s">
        <v>749</v>
      </c>
      <c r="H6" s="478"/>
    </row>
    <row r="7" spans="1:8" ht="17.399999999999999">
      <c r="E7" s="396" t="s">
        <v>898</v>
      </c>
      <c r="F7" s="80"/>
    </row>
    <row r="8" spans="1:8">
      <c r="G8" s="421"/>
      <c r="H8" s="421"/>
    </row>
    <row r="9" spans="1:8" ht="21">
      <c r="A9" s="3" t="s">
        <v>1031</v>
      </c>
      <c r="B9" s="4"/>
      <c r="C9" s="4"/>
      <c r="D9" s="4"/>
      <c r="E9" s="4"/>
      <c r="F9" s="503"/>
      <c r="G9" s="504" t="s">
        <v>3</v>
      </c>
      <c r="H9" s="504"/>
    </row>
    <row r="10" spans="1:8">
      <c r="G10" s="22"/>
      <c r="H10" s="22"/>
    </row>
    <row r="11" spans="1:8" ht="15.6">
      <c r="B11" s="5" t="s">
        <v>4</v>
      </c>
    </row>
    <row r="12" spans="1:8">
      <c r="B12" s="360" t="s">
        <v>677</v>
      </c>
    </row>
    <row r="13" spans="1:8" ht="15.6">
      <c r="B13" s="5" t="s">
        <v>664</v>
      </c>
    </row>
    <row r="14" spans="1:8">
      <c r="B14" s="6" t="s">
        <v>841</v>
      </c>
      <c r="E14" s="6" t="s">
        <v>951</v>
      </c>
    </row>
    <row r="15" spans="1:8">
      <c r="B15" s="6" t="s">
        <v>842</v>
      </c>
      <c r="E15" s="6" t="s">
        <v>954</v>
      </c>
    </row>
    <row r="16" spans="1:8">
      <c r="B16" s="6" t="s">
        <v>1070</v>
      </c>
      <c r="E16" s="6" t="s">
        <v>952</v>
      </c>
      <c r="H16" s="237"/>
    </row>
    <row r="17" spans="1:13">
      <c r="B17" s="6" t="s">
        <v>953</v>
      </c>
      <c r="E17" s="6"/>
    </row>
    <row r="18" spans="1:13">
      <c r="B18" s="6"/>
      <c r="E18" s="60" t="s">
        <v>743</v>
      </c>
      <c r="F18" s="17" t="s">
        <v>725</v>
      </c>
    </row>
    <row r="19" spans="1:13">
      <c r="B19" s="6"/>
      <c r="E19" s="6"/>
    </row>
    <row r="20" spans="1:13" ht="15.6">
      <c r="A20" s="7"/>
      <c r="B20" s="8"/>
      <c r="C20" s="8"/>
      <c r="D20" s="8"/>
      <c r="E20" s="390" t="s">
        <v>704</v>
      </c>
      <c r="F20" s="170" t="s">
        <v>5</v>
      </c>
      <c r="G20" s="248" t="s">
        <v>6</v>
      </c>
      <c r="H20" s="248"/>
      <c r="J20" s="554"/>
      <c r="K20" s="554"/>
      <c r="L20" s="589"/>
    </row>
    <row r="21" spans="1:13" ht="17.399999999999999">
      <c r="A21" s="10"/>
      <c r="B21" s="11" t="s">
        <v>676</v>
      </c>
      <c r="C21" s="12"/>
      <c r="D21" s="12"/>
      <c r="E21" s="391" t="s">
        <v>703</v>
      </c>
      <c r="F21" s="13" t="s">
        <v>7</v>
      </c>
      <c r="G21" s="249" t="s">
        <v>8</v>
      </c>
      <c r="H21" s="249"/>
      <c r="J21" s="519"/>
      <c r="K21" s="519"/>
      <c r="L21" s="519"/>
      <c r="M21" s="582"/>
    </row>
    <row r="22" spans="1:13" ht="15.6">
      <c r="A22" s="15"/>
      <c r="B22" s="16" t="s">
        <v>1029</v>
      </c>
      <c r="E22" s="17"/>
      <c r="F22" s="29" t="s">
        <v>1030</v>
      </c>
      <c r="G22" s="114">
        <v>68000</v>
      </c>
      <c r="H22" s="114"/>
      <c r="J22" s="421"/>
      <c r="K22" s="421"/>
      <c r="L22" s="565"/>
      <c r="M22" s="565"/>
    </row>
    <row r="23" spans="1:13" ht="15.6">
      <c r="A23" s="15"/>
      <c r="B23" s="16" t="s">
        <v>1028</v>
      </c>
      <c r="E23" s="17" t="s">
        <v>969</v>
      </c>
      <c r="F23" s="29" t="s">
        <v>974</v>
      </c>
      <c r="G23" s="114">
        <v>58000</v>
      </c>
      <c r="H23" s="114"/>
      <c r="J23" s="421"/>
      <c r="K23" s="421"/>
      <c r="L23" s="565"/>
      <c r="M23" s="565"/>
    </row>
    <row r="24" spans="1:13" ht="15.6">
      <c r="A24" s="7"/>
      <c r="B24" s="8"/>
      <c r="C24" s="8"/>
      <c r="D24" s="8"/>
      <c r="E24" s="8"/>
      <c r="F24" s="85" t="s">
        <v>5</v>
      </c>
      <c r="G24" s="248" t="s">
        <v>6</v>
      </c>
      <c r="H24" s="248"/>
    </row>
    <row r="25" spans="1:13" ht="17.399999999999999">
      <c r="A25" s="10"/>
      <c r="B25" s="11" t="s">
        <v>1010</v>
      </c>
      <c r="C25" s="12"/>
      <c r="D25" s="12"/>
      <c r="E25" s="12"/>
      <c r="F25" s="86" t="s">
        <v>7</v>
      </c>
      <c r="G25" s="257" t="s">
        <v>8</v>
      </c>
      <c r="H25" s="257"/>
    </row>
    <row r="26" spans="1:13" ht="15.6" hidden="1">
      <c r="A26" s="23"/>
      <c r="B26" s="16" t="s">
        <v>665</v>
      </c>
      <c r="F26" s="29" t="s">
        <v>824</v>
      </c>
      <c r="G26" s="114" t="s">
        <v>675</v>
      </c>
      <c r="H26" s="114"/>
    </row>
    <row r="27" spans="1:13" ht="15.6" hidden="1">
      <c r="A27" s="23"/>
      <c r="B27" s="16" t="s">
        <v>836</v>
      </c>
      <c r="F27" s="29" t="s">
        <v>837</v>
      </c>
      <c r="G27" s="114" t="s">
        <v>675</v>
      </c>
      <c r="H27" s="114"/>
    </row>
    <row r="28" spans="1:13" ht="15.6">
      <c r="A28" s="23"/>
      <c r="B28" s="1" t="s">
        <v>955</v>
      </c>
      <c r="F28" s="29" t="s">
        <v>609</v>
      </c>
      <c r="G28" s="215">
        <v>21868</v>
      </c>
      <c r="H28" s="114"/>
      <c r="J28" s="421"/>
      <c r="K28" s="421"/>
      <c r="L28" s="565"/>
      <c r="M28" s="565"/>
    </row>
    <row r="29" spans="1:13" ht="15.6">
      <c r="A29" s="23"/>
      <c r="B29" s="1" t="s">
        <v>1011</v>
      </c>
      <c r="G29" s="18"/>
      <c r="H29" s="114"/>
    </row>
    <row r="30" spans="1:13" ht="15.6">
      <c r="A30" s="23"/>
      <c r="B30" s="16"/>
      <c r="F30" s="29"/>
      <c r="G30" s="114"/>
      <c r="H30" s="114"/>
    </row>
    <row r="31" spans="1:13" ht="15.6">
      <c r="A31" s="7"/>
      <c r="B31" s="8"/>
      <c r="C31" s="8"/>
      <c r="D31" s="8"/>
      <c r="E31" s="8"/>
      <c r="F31" s="85" t="s">
        <v>5</v>
      </c>
      <c r="G31" s="248" t="s">
        <v>6</v>
      </c>
      <c r="H31" s="248"/>
    </row>
    <row r="32" spans="1:13" ht="17.399999999999999">
      <c r="A32" s="10"/>
      <c r="B32" s="11" t="s">
        <v>1017</v>
      </c>
      <c r="C32" s="12"/>
      <c r="D32" s="12"/>
      <c r="E32" s="12"/>
      <c r="F32" s="86" t="s">
        <v>7</v>
      </c>
      <c r="G32" s="257" t="s">
        <v>8</v>
      </c>
      <c r="H32" s="257"/>
    </row>
    <row r="33" spans="1:13" ht="15.6" hidden="1">
      <c r="A33" s="23"/>
      <c r="B33" s="16" t="s">
        <v>665</v>
      </c>
      <c r="F33" s="29" t="s">
        <v>824</v>
      </c>
      <c r="G33" s="114" t="s">
        <v>675</v>
      </c>
      <c r="H33" s="114"/>
    </row>
    <row r="34" spans="1:13" ht="15.6" hidden="1">
      <c r="A34" s="23"/>
      <c r="B34" s="16" t="s">
        <v>836</v>
      </c>
      <c r="F34" s="29" t="s">
        <v>837</v>
      </c>
      <c r="G34" s="114" t="s">
        <v>675</v>
      </c>
      <c r="H34" s="114"/>
    </row>
    <row r="35" spans="1:13" ht="15.6">
      <c r="A35" s="23"/>
      <c r="B35" s="16" t="s">
        <v>1065</v>
      </c>
      <c r="F35" s="29" t="s">
        <v>1066</v>
      </c>
      <c r="G35" s="215">
        <v>1243</v>
      </c>
      <c r="H35" s="215"/>
      <c r="J35" s="421"/>
      <c r="K35" s="421"/>
      <c r="L35" s="565"/>
      <c r="M35" s="565"/>
    </row>
    <row r="36" spans="1:13" ht="15.6">
      <c r="A36" s="23"/>
      <c r="B36" s="16" t="s">
        <v>1036</v>
      </c>
      <c r="F36" s="29" t="s">
        <v>1026</v>
      </c>
      <c r="G36" s="215">
        <v>1798</v>
      </c>
      <c r="H36" s="215"/>
      <c r="J36" s="421"/>
      <c r="K36" s="421"/>
      <c r="L36" s="565"/>
      <c r="M36" s="565"/>
    </row>
    <row r="37" spans="1:13" ht="15.6">
      <c r="A37" s="23"/>
      <c r="B37" s="16" t="s">
        <v>1037</v>
      </c>
      <c r="F37" s="29" t="s">
        <v>1048</v>
      </c>
      <c r="G37" s="215">
        <v>2348</v>
      </c>
      <c r="H37" s="215"/>
      <c r="J37" s="421"/>
      <c r="K37" s="421"/>
      <c r="L37" s="565"/>
      <c r="M37" s="565"/>
    </row>
    <row r="38" spans="1:13" ht="15.6">
      <c r="A38" s="23"/>
      <c r="B38" s="16"/>
      <c r="F38" s="29"/>
      <c r="G38" s="114"/>
      <c r="H38" s="114"/>
    </row>
    <row r="39" spans="1:13" ht="17.399999999999999">
      <c r="A39" s="19"/>
      <c r="B39" s="20" t="s">
        <v>10</v>
      </c>
      <c r="C39" s="21"/>
      <c r="D39" s="21"/>
      <c r="E39" s="21"/>
      <c r="F39" s="490"/>
      <c r="G39" s="258">
        <v>150</v>
      </c>
      <c r="H39" s="258"/>
    </row>
    <row r="40" spans="1:13">
      <c r="F40" s="29"/>
      <c r="G40" s="18"/>
      <c r="H40" s="18"/>
    </row>
    <row r="41" spans="1:13">
      <c r="F41" s="17"/>
      <c r="G41" s="18"/>
      <c r="H41" s="18"/>
    </row>
    <row r="109" spans="7:8">
      <c r="G109" s="502"/>
      <c r="H109" s="502"/>
    </row>
  </sheetData>
  <hyperlinks>
    <hyperlink ref="E7" r:id="rId1" xr:uid="{1A697476-8F21-4FDF-8552-B0A8FE9E3A53}"/>
    <hyperlink ref="G6" location="'Table of Contents'!A1" display="Contents" xr:uid="{E533BB5D-02C5-4A0D-A2E9-C2A54235755C}"/>
  </hyperlinks>
  <pageMargins left="0.75" right="0.25" top="0.4" bottom="0.79444444444444495" header="0.51180555555555596" footer="0.5"/>
  <pageSetup scale="80" orientation="portrait" horizontalDpi="300" verticalDpi="300" r:id="rId2"/>
  <headerFooter alignWithMargins="0">
    <oddFooter>&amp;L&amp;"Calibri,Regular"&amp;8&amp;K000000Prices FCA Armstrong, IA 50514
Subject to Change Without Notice&amp;C&amp;"Calibri,Regular"&amp;8 &amp;K000000&amp;A
&amp;P&amp;R&amp;"Calibri,Regular"&amp;8&amp;K000000Effective 09/23/2024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19D9E-27EC-4E83-973D-225EEC4420D6}">
  <dimension ref="A1:M175"/>
  <sheetViews>
    <sheetView view="pageBreakPreview" topLeftCell="A14" zoomScaleNormal="100" zoomScaleSheetLayoutView="100" workbookViewId="0">
      <selection activeCell="Q45" sqref="Q45"/>
    </sheetView>
  </sheetViews>
  <sheetFormatPr defaultColWidth="13.6640625" defaultRowHeight="13.2"/>
  <cols>
    <col min="1" max="1" width="3" style="1" customWidth="1"/>
    <col min="2" max="2" width="21.33203125" style="1" customWidth="1"/>
    <col min="3" max="3" width="21.6640625" style="1" customWidth="1"/>
    <col min="4" max="4" width="5" style="1" customWidth="1"/>
    <col min="5" max="5" width="16" style="1" customWidth="1"/>
    <col min="6" max="6" width="12.88671875" style="1" customWidth="1"/>
    <col min="7" max="8" width="15" style="1" customWidth="1"/>
    <col min="9" max="9" width="3.44140625" style="1" customWidth="1"/>
    <col min="10" max="10" width="13.44140625" style="166" bestFit="1" customWidth="1"/>
    <col min="11" max="11" width="14.88671875" style="184" bestFit="1" customWidth="1"/>
    <col min="12" max="12" width="32" style="184" bestFit="1" customWidth="1"/>
    <col min="13" max="13" width="21.109375" style="184" bestFit="1" customWidth="1"/>
    <col min="14" max="16384" width="13.6640625" style="1"/>
  </cols>
  <sheetData>
    <row r="1" spans="1:8" ht="15" customHeight="1"/>
    <row r="2" spans="1:8" ht="15" customHeight="1"/>
    <row r="3" spans="1:8" ht="15" customHeight="1">
      <c r="E3" s="171" t="s">
        <v>0</v>
      </c>
      <c r="F3" s="171"/>
      <c r="G3" s="171"/>
      <c r="H3" s="171"/>
    </row>
    <row r="4" spans="1:8" ht="15" customHeight="1">
      <c r="E4" s="172" t="s">
        <v>1</v>
      </c>
      <c r="F4" s="172"/>
      <c r="G4" s="172"/>
      <c r="H4" s="172"/>
    </row>
    <row r="5" spans="1:8" ht="15" customHeight="1">
      <c r="E5" s="172" t="s">
        <v>907</v>
      </c>
      <c r="F5" s="172"/>
      <c r="G5" s="478" t="s">
        <v>749</v>
      </c>
      <c r="H5" s="478" t="s">
        <v>749</v>
      </c>
    </row>
    <row r="6" spans="1:8" ht="15" customHeight="1">
      <c r="E6" s="396" t="s">
        <v>898</v>
      </c>
      <c r="F6" s="80"/>
    </row>
    <row r="7" spans="1:8" ht="36.75" customHeight="1">
      <c r="G7" s="2"/>
      <c r="H7" s="2"/>
    </row>
    <row r="8" spans="1:8" ht="26.25" customHeight="1">
      <c r="A8" s="3" t="s">
        <v>829</v>
      </c>
      <c r="B8" s="4"/>
      <c r="C8" s="4"/>
      <c r="D8" s="4"/>
      <c r="E8" s="4"/>
      <c r="F8" s="428"/>
      <c r="G8" s="444" t="s">
        <v>87</v>
      </c>
      <c r="H8" s="444" t="s">
        <v>87</v>
      </c>
    </row>
    <row r="9" spans="1:8" ht="18" customHeight="1">
      <c r="B9" s="5" t="s">
        <v>4</v>
      </c>
    </row>
    <row r="10" spans="1:8" ht="12.75" customHeight="1">
      <c r="B10" s="360" t="s">
        <v>677</v>
      </c>
    </row>
    <row r="11" spans="1:8" ht="15.75" customHeight="1">
      <c r="B11" s="5" t="s">
        <v>41</v>
      </c>
    </row>
    <row r="12" spans="1:8" ht="12.9" customHeight="1">
      <c r="B12" s="6"/>
    </row>
    <row r="13" spans="1:8" ht="12.9" customHeight="1">
      <c r="B13" s="6" t="s">
        <v>830</v>
      </c>
      <c r="E13" s="6"/>
    </row>
    <row r="14" spans="1:8" ht="12.9" customHeight="1">
      <c r="B14" s="6" t="s">
        <v>899</v>
      </c>
    </row>
    <row r="15" spans="1:8" ht="12.9" customHeight="1">
      <c r="B15" s="6"/>
    </row>
    <row r="16" spans="1:8" ht="12.9" customHeight="1">
      <c r="B16" s="6"/>
      <c r="E16" s="6"/>
    </row>
    <row r="17" spans="1:13" ht="12.9" customHeight="1">
      <c r="B17" s="6"/>
      <c r="E17" s="6"/>
    </row>
    <row r="18" spans="1:13" ht="12.9" customHeight="1">
      <c r="B18" s="6"/>
      <c r="E18" s="60" t="s">
        <v>743</v>
      </c>
      <c r="F18" s="1" t="s">
        <v>728</v>
      </c>
    </row>
    <row r="19" spans="1:13" ht="12.9" customHeight="1">
      <c r="B19" s="6"/>
      <c r="E19" s="6"/>
    </row>
    <row r="20" spans="1:13" ht="15.6">
      <c r="A20" s="7"/>
      <c r="B20" s="8"/>
      <c r="C20" s="8"/>
      <c r="D20" s="8"/>
      <c r="E20" s="390" t="s">
        <v>704</v>
      </c>
      <c r="F20" s="170" t="s">
        <v>5</v>
      </c>
      <c r="G20" s="248" t="s">
        <v>6</v>
      </c>
      <c r="H20" s="248"/>
      <c r="J20" s="554"/>
      <c r="K20" s="554"/>
      <c r="L20" s="589"/>
    </row>
    <row r="21" spans="1:13" ht="17.399999999999999">
      <c r="A21" s="10"/>
      <c r="B21" s="11" t="s">
        <v>676</v>
      </c>
      <c r="C21" s="12"/>
      <c r="D21" s="12"/>
      <c r="E21" s="391" t="s">
        <v>703</v>
      </c>
      <c r="F21" s="13" t="s">
        <v>7</v>
      </c>
      <c r="G21" s="249" t="s">
        <v>8</v>
      </c>
      <c r="H21" s="249"/>
      <c r="J21" s="519"/>
      <c r="K21" s="519"/>
      <c r="L21" s="519"/>
      <c r="M21" s="571"/>
    </row>
    <row r="22" spans="1:13" ht="15.6">
      <c r="A22" s="15"/>
      <c r="B22" s="81" t="s">
        <v>88</v>
      </c>
      <c r="C22" s="81"/>
      <c r="D22" s="81"/>
      <c r="E22" s="81"/>
      <c r="F22" s="5"/>
      <c r="G22" s="5"/>
      <c r="H22" s="5"/>
      <c r="J22" s="421"/>
      <c r="K22" s="421"/>
      <c r="L22" s="565"/>
      <c r="M22" s="565"/>
    </row>
    <row r="23" spans="1:13">
      <c r="B23" s="1" t="s">
        <v>667</v>
      </c>
      <c r="F23" s="17" t="s">
        <v>605</v>
      </c>
      <c r="G23" s="215">
        <v>4036</v>
      </c>
      <c r="H23" s="215"/>
      <c r="J23" s="421"/>
      <c r="K23" s="421"/>
      <c r="L23" s="565"/>
      <c r="M23" s="565"/>
    </row>
    <row r="24" spans="1:13">
      <c r="B24" s="1" t="s">
        <v>1012</v>
      </c>
      <c r="F24" s="17"/>
      <c r="G24" s="215"/>
      <c r="H24" s="215"/>
    </row>
    <row r="25" spans="1:13">
      <c r="B25" s="1" t="s">
        <v>668</v>
      </c>
      <c r="F25" s="17" t="s">
        <v>606</v>
      </c>
      <c r="G25" s="215">
        <v>6357</v>
      </c>
      <c r="H25" s="215"/>
      <c r="J25" s="421"/>
      <c r="K25" s="421"/>
      <c r="L25" s="565"/>
      <c r="M25" s="565"/>
    </row>
    <row r="26" spans="1:13">
      <c r="B26" s="1" t="s">
        <v>1013</v>
      </c>
      <c r="F26" s="17"/>
      <c r="G26" s="18"/>
      <c r="H26" s="18"/>
    </row>
    <row r="27" spans="1:13">
      <c r="B27" s="60"/>
      <c r="F27" s="17"/>
      <c r="G27" s="18"/>
      <c r="H27" s="18"/>
    </row>
    <row r="28" spans="1:13" ht="15.6">
      <c r="B28" s="5" t="s">
        <v>89</v>
      </c>
      <c r="C28" s="5"/>
      <c r="D28" s="5"/>
      <c r="E28" s="5"/>
      <c r="F28" s="17"/>
      <c r="G28" s="18"/>
      <c r="H28" s="18"/>
    </row>
    <row r="29" spans="1:13">
      <c r="B29" s="1" t="s">
        <v>669</v>
      </c>
      <c r="F29" s="17" t="s">
        <v>607</v>
      </c>
      <c r="G29" s="215">
        <v>5484</v>
      </c>
      <c r="H29" s="215"/>
      <c r="J29" s="421"/>
      <c r="K29" s="421"/>
      <c r="L29" s="565"/>
      <c r="M29" s="565"/>
    </row>
    <row r="30" spans="1:13">
      <c r="B30" s="1" t="s">
        <v>1014</v>
      </c>
      <c r="F30" s="17"/>
      <c r="G30" s="18"/>
      <c r="H30" s="18"/>
    </row>
    <row r="31" spans="1:13">
      <c r="B31" s="1" t="s">
        <v>670</v>
      </c>
      <c r="F31" s="17" t="s">
        <v>666</v>
      </c>
      <c r="G31" s="215">
        <v>8938</v>
      </c>
      <c r="H31" s="215"/>
      <c r="J31" s="421"/>
      <c r="K31" s="421"/>
      <c r="L31" s="565"/>
      <c r="M31" s="565"/>
    </row>
    <row r="32" spans="1:13">
      <c r="B32" s="1" t="s">
        <v>1015</v>
      </c>
      <c r="F32" s="17"/>
    </row>
    <row r="33" spans="1:13">
      <c r="B33" s="60"/>
      <c r="F33" s="17"/>
    </row>
    <row r="34" spans="1:13" ht="15.6">
      <c r="B34" s="5" t="s">
        <v>708</v>
      </c>
      <c r="C34" s="5"/>
      <c r="D34" s="5"/>
      <c r="E34" s="5"/>
      <c r="F34" s="17"/>
      <c r="G34" s="18"/>
      <c r="H34" s="18"/>
    </row>
    <row r="35" spans="1:13">
      <c r="B35" s="1" t="s">
        <v>859</v>
      </c>
      <c r="F35" s="29" t="s">
        <v>809</v>
      </c>
      <c r="G35" s="215">
        <v>19373</v>
      </c>
      <c r="H35" s="215"/>
      <c r="J35" s="421"/>
      <c r="K35" s="421"/>
      <c r="L35" s="565"/>
      <c r="M35" s="565"/>
    </row>
    <row r="36" spans="1:13">
      <c r="B36" s="1" t="s">
        <v>1016</v>
      </c>
      <c r="G36" s="18"/>
      <c r="H36" s="18"/>
    </row>
    <row r="37" spans="1:13">
      <c r="B37" s="1" t="s">
        <v>955</v>
      </c>
      <c r="F37" s="29" t="s">
        <v>609</v>
      </c>
      <c r="G37" s="215">
        <v>21868</v>
      </c>
      <c r="H37" s="18"/>
      <c r="J37" s="421"/>
      <c r="K37" s="421"/>
      <c r="L37" s="565"/>
      <c r="M37" s="565"/>
    </row>
    <row r="38" spans="1:13">
      <c r="B38" s="1" t="s">
        <v>1011</v>
      </c>
      <c r="G38" s="18"/>
      <c r="H38" s="18"/>
    </row>
    <row r="39" spans="1:13" ht="15.6">
      <c r="A39" s="7"/>
      <c r="B39" s="8"/>
      <c r="C39" s="8"/>
      <c r="D39" s="8"/>
      <c r="E39" s="8"/>
      <c r="F39" s="170" t="s">
        <v>5</v>
      </c>
      <c r="G39" s="248" t="s">
        <v>6</v>
      </c>
      <c r="H39" s="248"/>
    </row>
    <row r="40" spans="1:13" ht="14.25" customHeight="1">
      <c r="A40" s="10"/>
      <c r="B40" s="11" t="s">
        <v>691</v>
      </c>
      <c r="C40" s="12"/>
      <c r="D40" s="12"/>
      <c r="E40" s="12"/>
      <c r="F40" s="13" t="s">
        <v>7</v>
      </c>
      <c r="G40" s="249" t="s">
        <v>8</v>
      </c>
      <c r="H40" s="249"/>
    </row>
    <row r="41" spans="1:13">
      <c r="B41" s="1" t="s">
        <v>654</v>
      </c>
      <c r="F41" s="29" t="s">
        <v>810</v>
      </c>
      <c r="G41" s="215">
        <v>462</v>
      </c>
      <c r="H41" s="215"/>
      <c r="J41" s="421"/>
      <c r="K41" s="421"/>
      <c r="L41" s="565"/>
      <c r="M41" s="565"/>
    </row>
    <row r="42" spans="1:13">
      <c r="B42" s="1" t="s">
        <v>655</v>
      </c>
      <c r="F42" s="29" t="s">
        <v>811</v>
      </c>
      <c r="G42" s="215">
        <v>674</v>
      </c>
      <c r="H42" s="215"/>
      <c r="J42" s="421"/>
      <c r="K42" s="421"/>
      <c r="L42" s="565"/>
      <c r="M42" s="565"/>
    </row>
    <row r="43" spans="1:13">
      <c r="B43" s="1" t="s">
        <v>656</v>
      </c>
      <c r="F43" s="29" t="s">
        <v>812</v>
      </c>
      <c r="G43" s="215">
        <v>1493</v>
      </c>
      <c r="H43" s="215"/>
      <c r="J43" s="421"/>
      <c r="K43" s="421"/>
      <c r="L43" s="565"/>
      <c r="M43" s="565"/>
    </row>
    <row r="44" spans="1:13" ht="15" customHeight="1">
      <c r="A44" s="15"/>
      <c r="B44" s="16" t="s">
        <v>657</v>
      </c>
      <c r="F44" s="29" t="s">
        <v>813</v>
      </c>
      <c r="G44" s="215">
        <v>1243</v>
      </c>
      <c r="H44" s="215"/>
      <c r="J44" s="421"/>
      <c r="K44" s="421"/>
      <c r="L44" s="565"/>
      <c r="M44" s="565"/>
    </row>
    <row r="45" spans="1:13" ht="15" customHeight="1">
      <c r="A45" s="15"/>
      <c r="B45" s="16" t="s">
        <v>1038</v>
      </c>
      <c r="F45" s="29" t="s">
        <v>1025</v>
      </c>
      <c r="G45" s="215">
        <v>1902</v>
      </c>
      <c r="H45" s="215"/>
      <c r="J45" s="421"/>
      <c r="K45" s="421"/>
      <c r="L45" s="565"/>
      <c r="M45" s="565"/>
    </row>
    <row r="46" spans="1:13" ht="15" customHeight="1">
      <c r="A46" s="15"/>
      <c r="B46" s="16" t="s">
        <v>1037</v>
      </c>
      <c r="F46" s="29" t="s">
        <v>1048</v>
      </c>
      <c r="G46" s="215">
        <v>2348</v>
      </c>
      <c r="H46" s="215"/>
      <c r="J46" s="421"/>
      <c r="K46" s="421"/>
      <c r="L46" s="565"/>
      <c r="M46" s="565"/>
    </row>
    <row r="47" spans="1:13">
      <c r="G47" s="18"/>
      <c r="H47" s="18"/>
    </row>
    <row r="48" spans="1:13" ht="17.399999999999999">
      <c r="B48" s="38" t="s">
        <v>709</v>
      </c>
      <c r="G48" s="236"/>
      <c r="H48" s="236"/>
    </row>
    <row r="49" spans="1:13">
      <c r="G49" s="236"/>
      <c r="H49" s="236"/>
    </row>
    <row r="50" spans="1:13" ht="15" customHeight="1"/>
    <row r="51" spans="1:13" ht="15" customHeight="1"/>
    <row r="52" spans="1:13" ht="15" customHeight="1">
      <c r="E52" s="171" t="s">
        <v>0</v>
      </c>
      <c r="F52" s="171"/>
      <c r="G52" s="171"/>
      <c r="H52" s="171"/>
    </row>
    <row r="53" spans="1:13" ht="15" customHeight="1">
      <c r="E53" s="172" t="s">
        <v>1</v>
      </c>
      <c r="F53" s="172"/>
      <c r="G53" s="172"/>
      <c r="H53" s="172"/>
    </row>
    <row r="54" spans="1:13" ht="15" customHeight="1">
      <c r="E54" s="172" t="s">
        <v>907</v>
      </c>
      <c r="F54" s="172"/>
      <c r="G54" s="478" t="s">
        <v>749</v>
      </c>
      <c r="H54" s="478" t="s">
        <v>749</v>
      </c>
    </row>
    <row r="55" spans="1:13" ht="15" customHeight="1">
      <c r="E55" s="396" t="s">
        <v>898</v>
      </c>
      <c r="F55" s="80"/>
    </row>
    <row r="56" spans="1:13" ht="36.75" customHeight="1">
      <c r="G56" s="2"/>
      <c r="H56" s="2"/>
    </row>
    <row r="57" spans="1:13" ht="26.25" customHeight="1">
      <c r="A57" s="3" t="s">
        <v>671</v>
      </c>
      <c r="B57" s="4"/>
      <c r="C57" s="4"/>
      <c r="D57" s="4"/>
      <c r="E57" s="4"/>
      <c r="F57" s="428"/>
      <c r="G57" s="444" t="s">
        <v>87</v>
      </c>
      <c r="H57" s="444" t="s">
        <v>87</v>
      </c>
    </row>
    <row r="58" spans="1:13" ht="13.8" thickBot="1">
      <c r="G58" s="237"/>
      <c r="H58" s="237"/>
    </row>
    <row r="59" spans="1:13" ht="15.6">
      <c r="A59" s="429"/>
      <c r="B59" s="430"/>
      <c r="C59" s="430"/>
      <c r="D59" s="430"/>
      <c r="E59" s="430"/>
      <c r="F59" s="436" t="s">
        <v>5</v>
      </c>
      <c r="G59" s="437" t="s">
        <v>6</v>
      </c>
      <c r="H59" s="437" t="s">
        <v>6</v>
      </c>
    </row>
    <row r="60" spans="1:13" ht="18" thickBot="1">
      <c r="A60" s="431"/>
      <c r="B60" s="432" t="s">
        <v>692</v>
      </c>
      <c r="C60" s="433"/>
      <c r="D60" s="433"/>
      <c r="E60" s="433"/>
      <c r="F60" s="434" t="s">
        <v>7</v>
      </c>
      <c r="G60" s="435" t="s">
        <v>8</v>
      </c>
      <c r="H60" s="435" t="s">
        <v>8</v>
      </c>
      <c r="J60" s="519" t="s">
        <v>1096</v>
      </c>
      <c r="K60" s="519" t="s">
        <v>1097</v>
      </c>
      <c r="L60" s="519" t="s">
        <v>1124</v>
      </c>
      <c r="M60" s="571" t="s">
        <v>1083</v>
      </c>
    </row>
    <row r="61" spans="1:13">
      <c r="B61" s="1" t="s">
        <v>658</v>
      </c>
      <c r="F61" s="17" t="s">
        <v>800</v>
      </c>
      <c r="G61" s="215">
        <v>101</v>
      </c>
      <c r="H61" s="215">
        <v>101</v>
      </c>
      <c r="J61" s="421">
        <v>51.911999999999999</v>
      </c>
      <c r="K61" s="421">
        <v>51.911999999999999</v>
      </c>
      <c r="L61" s="565">
        <v>0</v>
      </c>
      <c r="M61" s="565">
        <v>0.23854785478547852</v>
      </c>
    </row>
    <row r="62" spans="1:13">
      <c r="B62" s="1" t="s">
        <v>659</v>
      </c>
      <c r="F62" s="17" t="s">
        <v>801</v>
      </c>
      <c r="G62" s="215">
        <v>216</v>
      </c>
      <c r="H62" s="215">
        <v>216</v>
      </c>
      <c r="J62" s="421">
        <v>111.61499999999999</v>
      </c>
      <c r="K62" s="421">
        <v>111.61499999999999</v>
      </c>
      <c r="L62" s="565">
        <v>0</v>
      </c>
      <c r="M62" s="565">
        <v>0.23446502057613178</v>
      </c>
    </row>
    <row r="63" spans="1:13">
      <c r="B63" s="1" t="s">
        <v>660</v>
      </c>
      <c r="F63" s="17" t="s">
        <v>802</v>
      </c>
      <c r="G63" s="215">
        <v>259</v>
      </c>
      <c r="H63" s="215">
        <v>259</v>
      </c>
      <c r="J63" s="421">
        <v>132.72</v>
      </c>
      <c r="K63" s="421">
        <v>132.72</v>
      </c>
      <c r="L63" s="565">
        <v>0</v>
      </c>
      <c r="M63" s="565">
        <v>0.24084084084084093</v>
      </c>
    </row>
    <row r="64" spans="1:13">
      <c r="B64" s="1" t="s">
        <v>1050</v>
      </c>
      <c r="F64" s="17" t="s">
        <v>803</v>
      </c>
      <c r="G64" s="215">
        <v>887</v>
      </c>
      <c r="H64" s="215">
        <v>887</v>
      </c>
      <c r="J64" s="421">
        <v>424.55699999999996</v>
      </c>
      <c r="K64" s="421">
        <v>424.55699999999996</v>
      </c>
      <c r="L64" s="565">
        <v>0</v>
      </c>
      <c r="M64" s="565">
        <v>0.29089815858699747</v>
      </c>
    </row>
    <row r="65" spans="2:13" ht="12.75" customHeight="1">
      <c r="B65" s="1" t="s">
        <v>1039</v>
      </c>
      <c r="F65" s="29" t="s">
        <v>1040</v>
      </c>
      <c r="G65" s="215">
        <v>487</v>
      </c>
      <c r="H65" s="114">
        <v>487</v>
      </c>
      <c r="J65" s="421">
        <v>267.75</v>
      </c>
      <c r="K65" s="421">
        <v>267.75</v>
      </c>
      <c r="L65" s="565">
        <v>0</v>
      </c>
      <c r="M65" s="565">
        <v>0.18548939082819993</v>
      </c>
    </row>
    <row r="66" spans="2:13" ht="12.75" customHeight="1">
      <c r="B66" s="1" t="s">
        <v>1049</v>
      </c>
      <c r="C66" s="179"/>
      <c r="D66" s="179"/>
      <c r="E66" s="179"/>
      <c r="F66" s="29" t="s">
        <v>1041</v>
      </c>
      <c r="G66" s="215">
        <v>449</v>
      </c>
      <c r="H66" s="114">
        <v>449</v>
      </c>
      <c r="J66" s="421">
        <v>267.75</v>
      </c>
      <c r="K66" s="421">
        <v>267.75</v>
      </c>
      <c r="L66" s="565">
        <v>0</v>
      </c>
      <c r="M66" s="565">
        <v>0.11655530809205639</v>
      </c>
    </row>
    <row r="67" spans="2:13">
      <c r="B67" s="179"/>
      <c r="C67" s="179"/>
      <c r="D67" s="179"/>
      <c r="E67" s="179"/>
      <c r="F67" s="179"/>
      <c r="G67" s="179"/>
      <c r="H67" s="179"/>
    </row>
    <row r="175" spans="7:8">
      <c r="G175" s="502"/>
      <c r="H175" s="502"/>
    </row>
  </sheetData>
  <hyperlinks>
    <hyperlink ref="E6" r:id="rId1" xr:uid="{46EE8AD2-F4A1-9D48-8A04-A7D990E3E3FE}"/>
    <hyperlink ref="E55" r:id="rId2" xr:uid="{F28F3E0A-E332-664D-A28B-C08CDF088781}"/>
    <hyperlink ref="G5" location="'Table of Contents'!A1" display="Contents" xr:uid="{4E35852E-C77B-6048-BDCC-0417E3A49AEF}"/>
    <hyperlink ref="G54" location="'Table of Contents'!A1" display="Contents" xr:uid="{A10649CC-5784-5B41-BB77-1B46AA482FDD}"/>
    <hyperlink ref="H5" location="'Table of Contents'!A1" display="Contents" xr:uid="{BD2518BD-0606-4409-BD5A-54AA27D20648}"/>
    <hyperlink ref="H54" location="'Table of Contents'!A1" display="Contents" xr:uid="{CF458374-5DD0-4B3D-8C3E-B5C59CD9124C}"/>
  </hyperlinks>
  <pageMargins left="0.75" right="0.25" top="0.4" bottom="0.79444444444444495" header="0.51180555555555596" footer="0.5"/>
  <pageSetup scale="91" orientation="portrait" r:id="rId3"/>
  <headerFooter alignWithMargins="0">
    <oddFooter>&amp;L&amp;"Calibri,Regular"&amp;7&amp;K000000Prices F.CA Armstrong, IA 50514
Subject to Change Without Notice&amp;C&amp;"Calibri,Regular"&amp;9&amp;K000000&amp;A
&amp;P&amp;R&amp;"Calibri,Regular"&amp;7&amp;K000000Effective 09/23/2024</oddFooter>
  </headerFooter>
  <rowBreaks count="1" manualBreakCount="1">
    <brk id="49" max="6" man="1"/>
  </rowBreak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DB7B0-2DA1-40EC-B88F-B609C796F990}">
  <dimension ref="A1:M172"/>
  <sheetViews>
    <sheetView view="pageBreakPreview" zoomScaleNormal="100" zoomScaleSheetLayoutView="100" workbookViewId="0">
      <selection activeCell="H2" sqref="H2:N39"/>
    </sheetView>
  </sheetViews>
  <sheetFormatPr defaultColWidth="13.6640625" defaultRowHeight="13.2"/>
  <cols>
    <col min="1" max="1" width="3" style="1" customWidth="1"/>
    <col min="2" max="2" width="21.33203125" style="1" customWidth="1"/>
    <col min="3" max="3" width="21" style="1" customWidth="1"/>
    <col min="4" max="4" width="6" style="1" customWidth="1"/>
    <col min="5" max="5" width="16.33203125" style="1" customWidth="1"/>
    <col min="6" max="6" width="10.6640625" style="1" customWidth="1"/>
    <col min="7" max="8" width="14" style="1" customWidth="1"/>
    <col min="9" max="9" width="3.109375" style="1" customWidth="1"/>
    <col min="10" max="10" width="13.44140625" style="166" bestFit="1" customWidth="1"/>
    <col min="11" max="11" width="14.88671875" style="184" bestFit="1" customWidth="1"/>
    <col min="12" max="12" width="32" style="184" bestFit="1" customWidth="1"/>
    <col min="13" max="13" width="21.109375" style="184" bestFit="1" customWidth="1"/>
    <col min="14" max="16384" width="13.6640625" style="1"/>
  </cols>
  <sheetData>
    <row r="1" spans="1:8" ht="15" customHeight="1"/>
    <row r="2" spans="1:8" ht="15" customHeight="1"/>
    <row r="3" spans="1:8" ht="15" customHeight="1">
      <c r="E3" s="171" t="s">
        <v>0</v>
      </c>
      <c r="F3" s="171"/>
      <c r="G3" s="171"/>
      <c r="H3" s="171"/>
    </row>
    <row r="4" spans="1:8" ht="15" customHeight="1">
      <c r="E4" s="172" t="s">
        <v>1</v>
      </c>
      <c r="F4" s="172"/>
      <c r="G4" s="172"/>
      <c r="H4" s="172"/>
    </row>
    <row r="5" spans="1:8" ht="15" customHeight="1">
      <c r="E5" s="172" t="s">
        <v>907</v>
      </c>
      <c r="F5" s="172"/>
      <c r="G5" s="478" t="s">
        <v>749</v>
      </c>
      <c r="H5" s="478"/>
    </row>
    <row r="6" spans="1:8" ht="15" customHeight="1">
      <c r="E6" s="396" t="s">
        <v>898</v>
      </c>
    </row>
    <row r="7" spans="1:8" ht="22.5" customHeight="1">
      <c r="G7" s="2"/>
      <c r="H7" s="2"/>
    </row>
    <row r="8" spans="1:8" ht="26.25" customHeight="1">
      <c r="A8" s="202"/>
      <c r="B8" s="203" t="s">
        <v>615</v>
      </c>
      <c r="C8" s="203"/>
      <c r="D8" s="203"/>
      <c r="E8" s="203"/>
      <c r="F8" s="265"/>
      <c r="G8" s="427" t="s">
        <v>3</v>
      </c>
      <c r="H8" s="427"/>
    </row>
    <row r="9" spans="1:8" ht="18" customHeight="1">
      <c r="B9" s="5" t="s">
        <v>4</v>
      </c>
    </row>
    <row r="10" spans="1:8" ht="12.75" customHeight="1">
      <c r="B10" s="360" t="s">
        <v>677</v>
      </c>
    </row>
    <row r="11" spans="1:8" ht="12.75" customHeight="1">
      <c r="B11" s="6"/>
    </row>
    <row r="12" spans="1:8" ht="15.75" customHeight="1">
      <c r="B12" s="5" t="s">
        <v>41</v>
      </c>
    </row>
    <row r="13" spans="1:8" ht="12.9" customHeight="1">
      <c r="B13" s="6" t="s">
        <v>616</v>
      </c>
      <c r="E13" s="6" t="s">
        <v>1071</v>
      </c>
    </row>
    <row r="14" spans="1:8" ht="12.9" customHeight="1">
      <c r="B14" s="6" t="s">
        <v>617</v>
      </c>
      <c r="E14" s="6" t="s">
        <v>618</v>
      </c>
    </row>
    <row r="15" spans="1:8" ht="12.9" customHeight="1">
      <c r="B15" s="6" t="s">
        <v>233</v>
      </c>
      <c r="E15" s="6"/>
    </row>
    <row r="16" spans="1:8" ht="12.9" customHeight="1">
      <c r="B16" s="6" t="s">
        <v>619</v>
      </c>
      <c r="E16" s="6"/>
    </row>
    <row r="17" spans="1:13" ht="12.9" customHeight="1">
      <c r="B17" s="6" t="s">
        <v>620</v>
      </c>
      <c r="E17" s="6"/>
    </row>
    <row r="18" spans="1:13" ht="12.9" customHeight="1">
      <c r="B18" s="6" t="s">
        <v>621</v>
      </c>
      <c r="E18" s="6"/>
      <c r="F18" s="6"/>
      <c r="G18" s="6"/>
      <c r="H18" s="6"/>
    </row>
    <row r="19" spans="1:13" ht="12.9" customHeight="1">
      <c r="B19" s="6" t="s">
        <v>622</v>
      </c>
      <c r="D19" s="6"/>
      <c r="E19" s="6"/>
      <c r="F19" s="6"/>
      <c r="G19" s="6"/>
      <c r="H19" s="6"/>
    </row>
    <row r="20" spans="1:13" ht="12.9" customHeight="1">
      <c r="B20" s="6" t="s">
        <v>852</v>
      </c>
      <c r="E20" s="6"/>
    </row>
    <row r="21" spans="1:13" ht="12.9" customHeight="1">
      <c r="B21" s="6"/>
      <c r="E21" s="60" t="s">
        <v>743</v>
      </c>
      <c r="F21" s="1" t="s">
        <v>742</v>
      </c>
    </row>
    <row r="22" spans="1:13">
      <c r="B22" s="6"/>
      <c r="E22" s="6"/>
    </row>
    <row r="23" spans="1:13" ht="15.6">
      <c r="A23" s="205"/>
      <c r="B23" s="207"/>
      <c r="C23" s="207"/>
      <c r="D23" s="207"/>
      <c r="E23" s="390" t="s">
        <v>704</v>
      </c>
      <c r="F23" s="266" t="s">
        <v>5</v>
      </c>
      <c r="G23" s="438" t="s">
        <v>6</v>
      </c>
      <c r="H23" s="438"/>
      <c r="J23" s="554"/>
      <c r="K23" s="554"/>
      <c r="L23" s="589"/>
    </row>
    <row r="24" spans="1:13" ht="17.399999999999999">
      <c r="A24" s="110"/>
      <c r="B24" s="267" t="s">
        <v>676</v>
      </c>
      <c r="C24" s="268"/>
      <c r="D24" s="268"/>
      <c r="E24" s="391" t="s">
        <v>703</v>
      </c>
      <c r="F24" s="270" t="s">
        <v>7</v>
      </c>
      <c r="G24" s="279" t="s">
        <v>8</v>
      </c>
      <c r="H24" s="279"/>
      <c r="J24" s="519"/>
      <c r="K24" s="519"/>
      <c r="L24" s="519"/>
      <c r="M24" s="571"/>
    </row>
    <row r="25" spans="1:13">
      <c r="A25" s="16"/>
      <c r="B25" s="16" t="s">
        <v>623</v>
      </c>
      <c r="F25" s="29" t="s">
        <v>624</v>
      </c>
      <c r="G25" s="215">
        <v>106100</v>
      </c>
      <c r="H25" s="215"/>
      <c r="J25" s="421"/>
      <c r="K25" s="421"/>
      <c r="L25" s="565"/>
      <c r="M25" s="565"/>
    </row>
    <row r="26" spans="1:13">
      <c r="A26" s="16"/>
      <c r="B26" s="16" t="s">
        <v>625</v>
      </c>
      <c r="F26" s="29" t="s">
        <v>626</v>
      </c>
      <c r="G26" s="215">
        <v>111600</v>
      </c>
      <c r="H26" s="215"/>
      <c r="J26" s="421"/>
      <c r="K26" s="421"/>
      <c r="L26" s="565"/>
      <c r="M26" s="565"/>
    </row>
    <row r="27" spans="1:13">
      <c r="F27" s="29"/>
      <c r="G27" s="245"/>
      <c r="H27" s="245"/>
    </row>
    <row r="28" spans="1:13" ht="14.25" customHeight="1">
      <c r="A28" s="205"/>
      <c r="B28" s="207"/>
      <c r="C28" s="207"/>
      <c r="D28" s="207"/>
      <c r="E28" s="207"/>
      <c r="F28" s="208" t="s">
        <v>5</v>
      </c>
      <c r="G28" s="438" t="s">
        <v>6</v>
      </c>
      <c r="H28" s="438"/>
    </row>
    <row r="29" spans="1:13" ht="14.25" customHeight="1">
      <c r="A29" s="110"/>
      <c r="B29" s="267" t="s">
        <v>56</v>
      </c>
      <c r="C29" s="268"/>
      <c r="D29" s="268"/>
      <c r="E29" s="268"/>
      <c r="F29" s="272" t="s">
        <v>7</v>
      </c>
      <c r="G29" s="279" t="s">
        <v>8</v>
      </c>
      <c r="H29" s="279"/>
    </row>
    <row r="30" spans="1:13" ht="13.5" customHeight="1">
      <c r="A30"/>
      <c r="B30" s="1" t="s">
        <v>853</v>
      </c>
      <c r="C30"/>
      <c r="D30"/>
      <c r="E30"/>
      <c r="F30" s="29" t="s">
        <v>627</v>
      </c>
      <c r="G30" s="215">
        <v>1010</v>
      </c>
      <c r="H30" s="215"/>
      <c r="J30" s="421"/>
      <c r="K30" s="421"/>
      <c r="L30" s="565"/>
      <c r="M30" s="565"/>
    </row>
    <row r="31" spans="1:13" ht="13.5" customHeight="1">
      <c r="A31"/>
      <c r="B31" s="1" t="s">
        <v>991</v>
      </c>
      <c r="C31"/>
      <c r="D31"/>
      <c r="E31"/>
      <c r="F31" s="29" t="s">
        <v>992</v>
      </c>
      <c r="G31" s="215">
        <v>3900</v>
      </c>
      <c r="H31" s="215"/>
      <c r="J31" s="421"/>
      <c r="K31" s="421"/>
      <c r="L31" s="565"/>
      <c r="M31" s="565"/>
    </row>
    <row r="32" spans="1:13" ht="13.5" customHeight="1">
      <c r="F32" s="17"/>
      <c r="G32" s="276"/>
      <c r="H32" s="276"/>
    </row>
    <row r="33" spans="6:8" ht="18.75" customHeight="1">
      <c r="F33" s="17"/>
      <c r="G33" s="276"/>
      <c r="H33" s="276"/>
    </row>
    <row r="34" spans="6:8" ht="18.75" customHeight="1">
      <c r="F34" s="17"/>
      <c r="G34" s="18"/>
      <c r="H34" s="18"/>
    </row>
    <row r="35" spans="6:8" ht="18.75" customHeight="1">
      <c r="F35" s="17"/>
      <c r="G35" s="18"/>
      <c r="H35" s="18"/>
    </row>
    <row r="48" spans="6:8" ht="15" customHeight="1"/>
    <row r="49" spans="1:8" ht="15" customHeight="1"/>
    <row r="50" spans="1:8" ht="15" customHeight="1">
      <c r="D50" s="599"/>
      <c r="E50" s="599"/>
      <c r="F50" s="599"/>
      <c r="G50" s="599"/>
      <c r="H50" s="274"/>
    </row>
    <row r="51" spans="1:8" ht="15" customHeight="1">
      <c r="D51" s="598"/>
      <c r="E51" s="598"/>
      <c r="F51" s="598"/>
      <c r="G51" s="598"/>
      <c r="H51" s="275"/>
    </row>
    <row r="52" spans="1:8" ht="15" customHeight="1">
      <c r="D52" s="598"/>
      <c r="E52" s="598"/>
      <c r="F52" s="598"/>
      <c r="G52" s="598"/>
      <c r="H52" s="275"/>
    </row>
    <row r="53" spans="1:8" ht="15" customHeight="1">
      <c r="F53" s="80"/>
    </row>
    <row r="54" spans="1:8" ht="36.75" customHeight="1">
      <c r="G54" s="2"/>
      <c r="H54" s="2"/>
    </row>
    <row r="55" spans="1:8" ht="26.25" customHeight="1">
      <c r="A55" s="36"/>
      <c r="B55" s="36"/>
      <c r="C55" s="36"/>
      <c r="D55" s="36"/>
      <c r="E55" s="36"/>
      <c r="G55" s="35"/>
      <c r="H55" s="35"/>
    </row>
    <row r="56" spans="1:8" ht="18" customHeight="1">
      <c r="B56" s="5"/>
    </row>
    <row r="57" spans="1:8" ht="12.75" customHeight="1"/>
    <row r="58" spans="1:8" ht="15.75" customHeight="1">
      <c r="B58" s="5"/>
    </row>
    <row r="59" spans="1:8" ht="12.9" customHeight="1">
      <c r="B59" s="6"/>
    </row>
    <row r="60" spans="1:8" ht="12.9" customHeight="1">
      <c r="B60" s="6"/>
    </row>
    <row r="61" spans="1:8" ht="12.9" customHeight="1">
      <c r="B61" s="6"/>
      <c r="E61" s="6"/>
    </row>
    <row r="62" spans="1:8" ht="12.9" customHeight="1">
      <c r="B62" s="6"/>
      <c r="E62" s="6"/>
    </row>
    <row r="63" spans="1:8" ht="12.9" customHeight="1">
      <c r="B63" s="6"/>
      <c r="E63" s="6"/>
    </row>
    <row r="64" spans="1:8" ht="12.9" customHeight="1">
      <c r="B64" s="6"/>
      <c r="E64" s="6"/>
    </row>
    <row r="65" spans="1:8" ht="12.9" customHeight="1">
      <c r="B65" s="6"/>
      <c r="E65" s="6"/>
    </row>
    <row r="66" spans="1:8" ht="12.9" customHeight="1">
      <c r="B66" s="6"/>
      <c r="E66" s="6"/>
    </row>
    <row r="67" spans="1:8">
      <c r="B67" s="6"/>
      <c r="E67" s="6"/>
    </row>
    <row r="68" spans="1:8">
      <c r="B68" s="6"/>
      <c r="E68" s="6"/>
    </row>
    <row r="69" spans="1:8" ht="15.6">
      <c r="F69" s="37"/>
      <c r="G69" s="37"/>
      <c r="H69" s="37"/>
    </row>
    <row r="70" spans="1:8" ht="17.399999999999999">
      <c r="A70" s="15"/>
      <c r="B70" s="38"/>
      <c r="F70" s="37"/>
      <c r="G70" s="37"/>
      <c r="H70" s="37"/>
    </row>
    <row r="71" spans="1:8" ht="15.6">
      <c r="A71" s="15"/>
      <c r="B71" s="6"/>
      <c r="G71" s="276"/>
      <c r="H71" s="276"/>
    </row>
    <row r="72" spans="1:8" ht="18.75" customHeight="1">
      <c r="B72" s="6"/>
      <c r="G72" s="276"/>
      <c r="H72" s="276"/>
    </row>
    <row r="73" spans="1:8" ht="15.6">
      <c r="F73" s="37"/>
      <c r="G73" s="37"/>
      <c r="H73" s="37"/>
    </row>
    <row r="74" spans="1:8" ht="14.25" customHeight="1">
      <c r="A74" s="15"/>
      <c r="B74" s="38"/>
      <c r="F74" s="37"/>
      <c r="G74" s="37"/>
      <c r="H74" s="37"/>
    </row>
    <row r="75" spans="1:8" ht="18.75" customHeight="1">
      <c r="B75" s="6"/>
      <c r="G75" s="276"/>
      <c r="H75" s="276"/>
    </row>
    <row r="76" spans="1:8" ht="18.75" customHeight="1">
      <c r="B76" s="277"/>
      <c r="G76" s="276"/>
      <c r="H76" s="276"/>
    </row>
    <row r="77" spans="1:8" ht="18.75" customHeight="1">
      <c r="B77" s="6"/>
      <c r="G77" s="276"/>
      <c r="H77" s="276"/>
    </row>
    <row r="78" spans="1:8" ht="18.75" customHeight="1">
      <c r="B78" s="6"/>
      <c r="G78" s="18"/>
      <c r="H78" s="18"/>
    </row>
    <row r="79" spans="1:8">
      <c r="G79" s="18"/>
      <c r="H79" s="18"/>
    </row>
    <row r="80" spans="1:8">
      <c r="G80" s="18"/>
      <c r="H80" s="18"/>
    </row>
    <row r="81" spans="7:8">
      <c r="G81" s="18"/>
      <c r="H81" s="18"/>
    </row>
    <row r="82" spans="7:8">
      <c r="G82" s="18"/>
      <c r="H82" s="18"/>
    </row>
    <row r="83" spans="7:8">
      <c r="G83" s="18"/>
      <c r="H83" s="18"/>
    </row>
    <row r="84" spans="7:8">
      <c r="G84" s="18"/>
      <c r="H84" s="18"/>
    </row>
    <row r="85" spans="7:8">
      <c r="G85" s="18"/>
      <c r="H85" s="18"/>
    </row>
    <row r="86" spans="7:8">
      <c r="G86" s="18"/>
      <c r="H86" s="18"/>
    </row>
    <row r="87" spans="7:8">
      <c r="G87" s="18"/>
      <c r="H87" s="18"/>
    </row>
    <row r="88" spans="7:8">
      <c r="G88" s="18"/>
      <c r="H88" s="18"/>
    </row>
    <row r="89" spans="7:8">
      <c r="G89" s="18"/>
      <c r="H89" s="18"/>
    </row>
    <row r="90" spans="7:8">
      <c r="G90" s="18"/>
      <c r="H90" s="18"/>
    </row>
    <row r="91" spans="7:8">
      <c r="G91" s="18"/>
      <c r="H91" s="18"/>
    </row>
    <row r="92" spans="7:8">
      <c r="G92" s="18"/>
      <c r="H92" s="18"/>
    </row>
    <row r="93" spans="7:8">
      <c r="G93" s="18"/>
      <c r="H93" s="18"/>
    </row>
    <row r="94" spans="7:8">
      <c r="G94" s="18"/>
      <c r="H94" s="18"/>
    </row>
    <row r="95" spans="7:8">
      <c r="G95" s="18"/>
      <c r="H95" s="18"/>
    </row>
    <row r="96" spans="7:8">
      <c r="G96" s="18"/>
      <c r="H96" s="18"/>
    </row>
    <row r="97" spans="7:8">
      <c r="G97" s="18"/>
      <c r="H97" s="18"/>
    </row>
    <row r="98" spans="7:8">
      <c r="G98" s="18"/>
      <c r="H98" s="18"/>
    </row>
    <row r="172" spans="7:8">
      <c r="G172" s="502"/>
      <c r="H172" s="502"/>
    </row>
  </sheetData>
  <mergeCells count="3">
    <mergeCell ref="D52:G52"/>
    <mergeCell ref="D50:G50"/>
    <mergeCell ref="D51:G51"/>
  </mergeCells>
  <hyperlinks>
    <hyperlink ref="E6" r:id="rId1" xr:uid="{46C99C8A-D4C6-524F-B3AC-ADB7B0518B31}"/>
    <hyperlink ref="G5" location="'Table of Contents'!A1" display="Contents" xr:uid="{BFB729EC-A570-B543-99EF-FC5E13AD5D0A}"/>
  </hyperlinks>
  <pageMargins left="0.75" right="0.25" top="0.4" bottom="0.79444444444444495" header="0.51180555555555596" footer="0.5"/>
  <pageSetup scale="89" orientation="portrait" horizontalDpi="300" verticalDpi="300" r:id="rId2"/>
  <headerFooter alignWithMargins="0">
    <oddFooter>&amp;L&amp;"Calibri,Regular"&amp;8&amp;K000000Prices FCA Armstrong, IA 
Subject to Change Without Notice&amp;C&amp;"Calibri,Regular"&amp;8&amp;K000000&amp;A 
&amp;P&amp;R&amp;"Calibri,Regular"&amp;8&amp;K000000Effective 09/23/2024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CAABA-542D-44DA-9E09-1562723807CF}">
  <dimension ref="A1:N171"/>
  <sheetViews>
    <sheetView view="pageBreakPreview" topLeftCell="A7" zoomScaleNormal="100" zoomScaleSheetLayoutView="100" workbookViewId="0">
      <selection activeCell="H7" sqref="H7:Q40"/>
    </sheetView>
  </sheetViews>
  <sheetFormatPr defaultColWidth="13.6640625" defaultRowHeight="13.2"/>
  <cols>
    <col min="1" max="1" width="3" style="62" customWidth="1"/>
    <col min="2" max="2" width="21.33203125" style="62" customWidth="1"/>
    <col min="3" max="3" width="21.6640625" style="62" customWidth="1"/>
    <col min="4" max="4" width="3.44140625" style="62" customWidth="1"/>
    <col min="5" max="5" width="15.44140625" style="62" customWidth="1"/>
    <col min="6" max="6" width="13.44140625" style="211" customWidth="1"/>
    <col min="7" max="8" width="18.44140625" style="211" customWidth="1"/>
    <col min="9" max="9" width="3.44140625" style="62" customWidth="1"/>
    <col min="10" max="10" width="13.44140625" style="167" bestFit="1" customWidth="1"/>
    <col min="11" max="11" width="14.88671875" style="573" bestFit="1" customWidth="1"/>
    <col min="12" max="12" width="32" style="573" bestFit="1" customWidth="1"/>
    <col min="13" max="13" width="21.109375" style="573" bestFit="1" customWidth="1"/>
    <col min="14" max="16384" width="13.6640625" style="62"/>
  </cols>
  <sheetData>
    <row r="1" spans="1:13" ht="15" customHeight="1"/>
    <row r="2" spans="1:13" ht="15" customHeight="1"/>
    <row r="3" spans="1:13" ht="15" customHeight="1">
      <c r="E3" s="404" t="s">
        <v>0</v>
      </c>
      <c r="F3" s="404"/>
      <c r="G3" s="404"/>
      <c r="H3" s="404"/>
    </row>
    <row r="4" spans="1:13" ht="15" customHeight="1">
      <c r="E4" s="405" t="s">
        <v>1</v>
      </c>
      <c r="F4" s="405"/>
      <c r="G4" s="405"/>
      <c r="H4" s="405"/>
    </row>
    <row r="5" spans="1:13" ht="15" customHeight="1">
      <c r="E5" s="405" t="s">
        <v>907</v>
      </c>
      <c r="F5" s="405"/>
      <c r="G5" s="478" t="s">
        <v>749</v>
      </c>
      <c r="H5" s="478" t="s">
        <v>749</v>
      </c>
    </row>
    <row r="6" spans="1:13" ht="15" customHeight="1">
      <c r="E6" s="396" t="s">
        <v>898</v>
      </c>
    </row>
    <row r="7" spans="1:13" ht="36.75" customHeight="1">
      <c r="G7" s="2"/>
      <c r="H7" s="2"/>
    </row>
    <row r="8" spans="1:13" ht="26.25" customHeight="1">
      <c r="A8" s="63" t="s">
        <v>90</v>
      </c>
      <c r="B8" s="64"/>
      <c r="C8" s="64"/>
      <c r="D8" s="64"/>
      <c r="E8" s="64"/>
      <c r="F8" s="64"/>
      <c r="G8" s="65" t="s">
        <v>87</v>
      </c>
      <c r="H8" s="65"/>
    </row>
    <row r="9" spans="1:13" ht="24" customHeight="1">
      <c r="B9" s="66" t="s">
        <v>4</v>
      </c>
    </row>
    <row r="10" spans="1:13" ht="12.75" customHeight="1">
      <c r="B10" s="360" t="s">
        <v>677</v>
      </c>
    </row>
    <row r="11" spans="1:13" ht="27.75" customHeight="1">
      <c r="B11" s="66" t="s">
        <v>41</v>
      </c>
    </row>
    <row r="12" spans="1:13">
      <c r="B12" s="67" t="s">
        <v>91</v>
      </c>
      <c r="E12" s="67" t="s">
        <v>92</v>
      </c>
    </row>
    <row r="13" spans="1:13">
      <c r="B13" s="67" t="s">
        <v>93</v>
      </c>
      <c r="E13" s="67" t="s">
        <v>94</v>
      </c>
      <c r="M13" s="168"/>
    </row>
    <row r="14" spans="1:13">
      <c r="B14" s="67" t="s">
        <v>95</v>
      </c>
      <c r="E14" s="67" t="s">
        <v>96</v>
      </c>
    </row>
    <row r="15" spans="1:13">
      <c r="B15" s="67" t="s">
        <v>97</v>
      </c>
      <c r="E15" s="67" t="s">
        <v>98</v>
      </c>
    </row>
    <row r="16" spans="1:13">
      <c r="B16" s="67" t="s">
        <v>99</v>
      </c>
      <c r="E16" s="67" t="s">
        <v>100</v>
      </c>
    </row>
    <row r="17" spans="1:13">
      <c r="B17" s="67" t="s">
        <v>101</v>
      </c>
      <c r="E17" s="67" t="s">
        <v>102</v>
      </c>
    </row>
    <row r="18" spans="1:13">
      <c r="B18" s="67" t="s">
        <v>103</v>
      </c>
    </row>
    <row r="19" spans="1:13">
      <c r="B19" s="67"/>
      <c r="E19" s="60" t="s">
        <v>743</v>
      </c>
      <c r="F19" s="78" t="s">
        <v>728</v>
      </c>
    </row>
    <row r="20" spans="1:13">
      <c r="B20" s="67"/>
    </row>
    <row r="21" spans="1:13" ht="15.6">
      <c r="A21" s="68"/>
      <c r="B21" s="69"/>
      <c r="C21" s="69"/>
      <c r="D21" s="69"/>
      <c r="E21" s="390" t="s">
        <v>704</v>
      </c>
      <c r="F21" s="70" t="s">
        <v>5</v>
      </c>
      <c r="G21" s="71" t="s">
        <v>6</v>
      </c>
      <c r="H21" s="71"/>
      <c r="J21" s="554"/>
      <c r="K21" s="554"/>
      <c r="L21" s="589"/>
    </row>
    <row r="22" spans="1:13" ht="17.399999999999999">
      <c r="A22" s="72"/>
      <c r="B22" s="79" t="s">
        <v>676</v>
      </c>
      <c r="C22" s="73"/>
      <c r="D22" s="73"/>
      <c r="E22" s="391" t="s">
        <v>703</v>
      </c>
      <c r="F22" s="74" t="s">
        <v>7</v>
      </c>
      <c r="G22" s="75" t="s">
        <v>8</v>
      </c>
      <c r="H22" s="75"/>
      <c r="J22" s="519"/>
      <c r="K22" s="519"/>
      <c r="L22" s="519"/>
      <c r="M22" s="571"/>
    </row>
    <row r="23" spans="1:13" ht="9" customHeight="1">
      <c r="A23" s="76"/>
      <c r="B23" s="82"/>
      <c r="F23" s="83"/>
      <c r="G23" s="83"/>
      <c r="H23" s="83"/>
      <c r="J23" s="421"/>
      <c r="K23" s="421"/>
      <c r="L23" s="565"/>
      <c r="M23" s="565"/>
    </row>
    <row r="24" spans="1:13" ht="15.6">
      <c r="A24" s="76"/>
      <c r="B24" s="77" t="s">
        <v>104</v>
      </c>
      <c r="E24" s="420" t="s">
        <v>710</v>
      </c>
      <c r="F24" s="78" t="s">
        <v>105</v>
      </c>
      <c r="G24" s="215">
        <v>19750</v>
      </c>
      <c r="H24" s="215"/>
      <c r="J24" s="421"/>
      <c r="K24" s="421"/>
      <c r="L24" s="565"/>
      <c r="M24" s="565"/>
    </row>
    <row r="25" spans="1:13" ht="15.6">
      <c r="A25" s="76"/>
      <c r="B25" s="77" t="s">
        <v>106</v>
      </c>
      <c r="E25" s="420" t="s">
        <v>711</v>
      </c>
      <c r="F25" s="78" t="s">
        <v>107</v>
      </c>
      <c r="G25" s="215">
        <v>20825</v>
      </c>
      <c r="H25" s="215"/>
      <c r="J25" s="421"/>
      <c r="K25" s="421"/>
      <c r="L25" s="565"/>
      <c r="M25" s="565"/>
    </row>
    <row r="26" spans="1:13" ht="15.6">
      <c r="A26" s="76"/>
      <c r="B26" s="77" t="s">
        <v>108</v>
      </c>
      <c r="E26" s="420" t="s">
        <v>712</v>
      </c>
      <c r="F26" s="78" t="s">
        <v>109</v>
      </c>
      <c r="G26" s="215">
        <v>21875</v>
      </c>
      <c r="H26" s="215"/>
      <c r="J26" s="421"/>
      <c r="K26" s="421"/>
      <c r="L26" s="565"/>
      <c r="M26" s="565"/>
    </row>
    <row r="27" spans="1:13" ht="15.6">
      <c r="A27" s="76"/>
      <c r="B27" s="77" t="s">
        <v>110</v>
      </c>
      <c r="E27" s="420" t="s">
        <v>710</v>
      </c>
      <c r="F27" s="78" t="s">
        <v>111</v>
      </c>
      <c r="G27" s="215">
        <v>23100</v>
      </c>
      <c r="H27" s="215"/>
      <c r="J27" s="421"/>
      <c r="K27" s="421"/>
      <c r="L27" s="565"/>
      <c r="M27" s="565"/>
    </row>
    <row r="28" spans="1:13" ht="15.6">
      <c r="A28" s="76"/>
      <c r="B28" s="77" t="s">
        <v>112</v>
      </c>
      <c r="E28" s="420" t="s">
        <v>711</v>
      </c>
      <c r="F28" s="78" t="s">
        <v>113</v>
      </c>
      <c r="G28" s="215">
        <v>24175</v>
      </c>
      <c r="H28" s="215"/>
      <c r="J28" s="421"/>
      <c r="K28" s="421"/>
      <c r="L28" s="565"/>
      <c r="M28" s="565"/>
    </row>
    <row r="29" spans="1:13" ht="15.6">
      <c r="A29" s="76"/>
      <c r="B29" s="77" t="s">
        <v>114</v>
      </c>
      <c r="E29" s="420" t="s">
        <v>712</v>
      </c>
      <c r="F29" s="78" t="s">
        <v>115</v>
      </c>
      <c r="G29" s="215">
        <v>25225</v>
      </c>
      <c r="H29" s="215"/>
      <c r="J29" s="421"/>
      <c r="K29" s="421"/>
      <c r="L29" s="565"/>
      <c r="M29" s="565"/>
    </row>
    <row r="30" spans="1:13" ht="9" customHeight="1"/>
    <row r="31" spans="1:13" ht="15.6">
      <c r="A31" s="68"/>
      <c r="B31" s="69"/>
      <c r="C31" s="69"/>
      <c r="D31" s="69"/>
      <c r="E31" s="69"/>
      <c r="F31" s="70" t="s">
        <v>5</v>
      </c>
      <c r="G31" s="71" t="s">
        <v>6</v>
      </c>
      <c r="H31" s="71"/>
    </row>
    <row r="32" spans="1:13" ht="14.25" customHeight="1">
      <c r="A32" s="72"/>
      <c r="B32" s="79" t="s">
        <v>116</v>
      </c>
      <c r="C32" s="73"/>
      <c r="D32" s="73"/>
      <c r="E32" s="73"/>
      <c r="F32" s="74" t="s">
        <v>7</v>
      </c>
      <c r="G32" s="75" t="s">
        <v>8</v>
      </c>
      <c r="H32" s="75"/>
    </row>
    <row r="33" spans="1:14">
      <c r="B33" s="62" t="s">
        <v>117</v>
      </c>
      <c r="E33" s="209"/>
      <c r="F33" s="78" t="s">
        <v>118</v>
      </c>
      <c r="G33" s="215">
        <v>2496</v>
      </c>
      <c r="H33" s="215"/>
      <c r="J33" s="421"/>
      <c r="K33" s="421"/>
      <c r="L33" s="565"/>
      <c r="M33" s="565"/>
      <c r="N33" s="211"/>
    </row>
    <row r="34" spans="1:14">
      <c r="B34" s="62" t="s">
        <v>119</v>
      </c>
      <c r="E34" s="209"/>
      <c r="F34" s="78" t="s">
        <v>120</v>
      </c>
      <c r="G34" s="215">
        <v>2491</v>
      </c>
      <c r="H34" s="215"/>
      <c r="J34" s="421"/>
      <c r="K34" s="421"/>
      <c r="L34" s="565"/>
      <c r="M34" s="565"/>
      <c r="N34" s="211"/>
    </row>
    <row r="36" spans="1:14" ht="17.399999999999999">
      <c r="A36" s="377"/>
      <c r="B36" s="378" t="s">
        <v>10</v>
      </c>
      <c r="C36" s="379"/>
      <c r="D36" s="379"/>
      <c r="E36" s="379"/>
      <c r="F36" s="380"/>
      <c r="G36" s="381">
        <v>450</v>
      </c>
      <c r="H36" s="381"/>
    </row>
    <row r="171" spans="7:8">
      <c r="G171" s="526"/>
      <c r="H171" s="526"/>
    </row>
  </sheetData>
  <hyperlinks>
    <hyperlink ref="E6" r:id="rId1" xr:uid="{F569A284-6C0D-1C47-BF79-0303264AB7BA}"/>
    <hyperlink ref="G5" location="'Table of Contents'!A1" display="Contents" xr:uid="{DB84426F-CFF5-F046-BBC5-43B6951FE14E}"/>
    <hyperlink ref="H5" location="'Table of Contents'!A1" display="Contents" xr:uid="{C2010947-0272-43F4-BCC9-B00527471CC5}"/>
  </hyperlinks>
  <pageMargins left="0.78749999999999998" right="0.4" top="0.4" bottom="1.1722222222222201" header="0.51180555555555596" footer="0.55000000000000004"/>
  <pageSetup scale="90" firstPageNumber="0" orientation="portrait" horizontalDpi="300" verticalDpi="300" r:id="rId2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28153-7B4D-4557-8AAE-DEA7630B99BB}">
  <dimension ref="A1:N163"/>
  <sheetViews>
    <sheetView view="pageBreakPreview" topLeftCell="A7" zoomScaleNormal="100" zoomScaleSheetLayoutView="100" workbookViewId="0">
      <selection activeCell="H7" sqref="H7:P40"/>
    </sheetView>
  </sheetViews>
  <sheetFormatPr defaultColWidth="13.6640625" defaultRowHeight="13.2"/>
  <cols>
    <col min="1" max="1" width="3" style="132" customWidth="1"/>
    <col min="2" max="2" width="21.33203125" style="132" customWidth="1"/>
    <col min="3" max="3" width="21.6640625" style="132" customWidth="1"/>
    <col min="4" max="4" width="3.44140625" style="132" customWidth="1"/>
    <col min="5" max="5" width="18.109375" style="132" customWidth="1"/>
    <col min="6" max="6" width="13.44140625" style="133" customWidth="1"/>
    <col min="7" max="8" width="18.33203125" style="133" customWidth="1"/>
    <col min="9" max="9" width="2.44140625" style="132" customWidth="1"/>
    <col min="10" max="10" width="12.109375" style="168" bestFit="1" customWidth="1"/>
    <col min="11" max="11" width="21.6640625" style="573" bestFit="1" customWidth="1"/>
    <col min="12" max="12" width="21.6640625" style="573" customWidth="1"/>
    <col min="13" max="13" width="21.109375" style="573" bestFit="1" customWidth="1"/>
    <col min="14" max="16384" width="13.6640625" style="132"/>
  </cols>
  <sheetData>
    <row r="1" spans="1:12" ht="15" customHeight="1"/>
    <row r="2" spans="1:12" ht="15" customHeight="1"/>
    <row r="3" spans="1:12" ht="15" customHeight="1">
      <c r="E3" s="180" t="s">
        <v>0</v>
      </c>
      <c r="F3" s="180"/>
      <c r="G3" s="180"/>
      <c r="H3" s="180"/>
    </row>
    <row r="4" spans="1:12" ht="15" customHeight="1">
      <c r="E4" s="181" t="s">
        <v>1</v>
      </c>
      <c r="F4" s="181"/>
      <c r="G4" s="181"/>
      <c r="H4" s="181"/>
    </row>
    <row r="5" spans="1:12" ht="15" customHeight="1">
      <c r="E5" s="181" t="s">
        <v>907</v>
      </c>
      <c r="F5" s="181"/>
      <c r="G5" s="478" t="s">
        <v>749</v>
      </c>
      <c r="H5" s="478" t="s">
        <v>749</v>
      </c>
    </row>
    <row r="6" spans="1:12" ht="15" customHeight="1">
      <c r="E6" s="396" t="s">
        <v>898</v>
      </c>
    </row>
    <row r="7" spans="1:12" ht="36.75" customHeight="1">
      <c r="G7" s="2"/>
      <c r="H7" s="2"/>
    </row>
    <row r="8" spans="1:12" ht="26.25" customHeight="1">
      <c r="A8" s="149" t="s">
        <v>310</v>
      </c>
      <c r="B8" s="148"/>
      <c r="C8" s="148"/>
      <c r="D8" s="148"/>
      <c r="E8" s="148"/>
      <c r="F8" s="148"/>
      <c r="G8" s="147" t="s">
        <v>87</v>
      </c>
      <c r="H8" s="147"/>
    </row>
    <row r="9" spans="1:12" ht="24" customHeight="1">
      <c r="B9" s="135" t="s">
        <v>4</v>
      </c>
    </row>
    <row r="10" spans="1:12" ht="12.75" customHeight="1">
      <c r="B10" s="360" t="s">
        <v>677</v>
      </c>
    </row>
    <row r="11" spans="1:12" ht="27.75" customHeight="1">
      <c r="B11" s="135" t="s">
        <v>41</v>
      </c>
    </row>
    <row r="12" spans="1:12">
      <c r="B12" s="152" t="s">
        <v>311</v>
      </c>
      <c r="E12" s="152" t="s">
        <v>312</v>
      </c>
    </row>
    <row r="13" spans="1:12">
      <c r="B13" s="152"/>
      <c r="E13" s="152"/>
    </row>
    <row r="14" spans="1:12">
      <c r="B14" s="152"/>
      <c r="E14" s="60" t="s">
        <v>743</v>
      </c>
      <c r="F14" s="160" t="s">
        <v>729</v>
      </c>
    </row>
    <row r="15" spans="1:12">
      <c r="B15" s="152"/>
      <c r="E15" s="152"/>
    </row>
    <row r="16" spans="1:12" ht="15.6">
      <c r="A16" s="146"/>
      <c r="B16" s="145"/>
      <c r="C16" s="145"/>
      <c r="D16" s="145"/>
      <c r="E16" s="390" t="s">
        <v>704</v>
      </c>
      <c r="F16" s="144" t="s">
        <v>5</v>
      </c>
      <c r="G16" s="143" t="s">
        <v>6</v>
      </c>
      <c r="H16" s="143"/>
      <c r="J16" s="554"/>
      <c r="K16" s="554"/>
      <c r="L16" s="589"/>
    </row>
    <row r="17" spans="1:14" ht="17.399999999999999">
      <c r="A17" s="142"/>
      <c r="B17" s="141" t="s">
        <v>676</v>
      </c>
      <c r="C17" s="140"/>
      <c r="D17" s="140"/>
      <c r="E17" s="391" t="s">
        <v>703</v>
      </c>
      <c r="F17" s="139" t="s">
        <v>7</v>
      </c>
      <c r="G17" s="138" t="s">
        <v>8</v>
      </c>
      <c r="H17" s="138"/>
      <c r="J17" s="519"/>
      <c r="K17" s="519"/>
      <c r="L17" s="519"/>
      <c r="M17" s="571"/>
    </row>
    <row r="18" spans="1:14" ht="12.75" customHeight="1">
      <c r="A18" s="137"/>
      <c r="B18" s="159" t="s">
        <v>313</v>
      </c>
      <c r="E18" s="160" t="s">
        <v>741</v>
      </c>
      <c r="F18" s="214" t="s">
        <v>1042</v>
      </c>
      <c r="G18" s="215">
        <v>40750</v>
      </c>
      <c r="H18" s="215"/>
      <c r="J18" s="421"/>
      <c r="K18" s="421"/>
      <c r="L18" s="565"/>
      <c r="M18" s="565"/>
      <c r="N18" s="133"/>
    </row>
    <row r="19" spans="1:14" ht="12.75" customHeight="1">
      <c r="A19" s="137"/>
      <c r="B19" s="159" t="s">
        <v>314</v>
      </c>
      <c r="E19" s="160" t="s">
        <v>745</v>
      </c>
      <c r="F19" s="214" t="s">
        <v>908</v>
      </c>
      <c r="G19" s="215">
        <v>44250</v>
      </c>
      <c r="H19" s="215"/>
      <c r="J19" s="421"/>
      <c r="K19" s="421"/>
      <c r="L19" s="565"/>
      <c r="M19" s="565"/>
      <c r="N19" s="133"/>
    </row>
    <row r="20" spans="1:14" ht="15.6">
      <c r="A20" s="146"/>
      <c r="B20" s="145"/>
      <c r="C20" s="145"/>
      <c r="D20" s="145"/>
      <c r="E20" s="145"/>
      <c r="F20" s="144" t="s">
        <v>5</v>
      </c>
      <c r="G20" s="143" t="s">
        <v>6</v>
      </c>
      <c r="H20" s="143"/>
    </row>
    <row r="21" spans="1:14" ht="17.399999999999999">
      <c r="A21" s="142"/>
      <c r="B21" s="141" t="s">
        <v>694</v>
      </c>
      <c r="C21" s="140"/>
      <c r="D21" s="140"/>
      <c r="E21" s="140"/>
      <c r="F21" s="139" t="s">
        <v>7</v>
      </c>
      <c r="G21" s="138" t="s">
        <v>8</v>
      </c>
      <c r="H21" s="138"/>
    </row>
    <row r="22" spans="1:14" ht="12.75" customHeight="1">
      <c r="A22" s="137"/>
      <c r="B22" s="159" t="s">
        <v>315</v>
      </c>
      <c r="F22" s="160"/>
      <c r="G22" s="161"/>
      <c r="H22" s="161"/>
    </row>
    <row r="23" spans="1:14" ht="12.75" customHeight="1">
      <c r="A23" s="137"/>
      <c r="B23" s="159" t="s">
        <v>316</v>
      </c>
      <c r="F23" s="214" t="s">
        <v>428</v>
      </c>
      <c r="G23" s="215">
        <v>3884</v>
      </c>
      <c r="H23" s="215"/>
      <c r="J23" s="421"/>
      <c r="K23" s="421"/>
      <c r="L23" s="565"/>
      <c r="M23" s="565"/>
    </row>
    <row r="24" spans="1:14" ht="12.75" customHeight="1">
      <c r="A24" s="137"/>
      <c r="B24" s="159" t="s">
        <v>317</v>
      </c>
      <c r="F24" s="214" t="s">
        <v>318</v>
      </c>
      <c r="G24" s="215">
        <v>6673</v>
      </c>
      <c r="H24" s="215"/>
      <c r="J24" s="421"/>
      <c r="K24" s="421"/>
      <c r="L24" s="565"/>
      <c r="M24" s="565"/>
    </row>
    <row r="25" spans="1:14" ht="15.6">
      <c r="A25" s="146"/>
      <c r="B25" s="145"/>
      <c r="C25" s="145"/>
      <c r="D25" s="145"/>
      <c r="E25" s="145"/>
      <c r="F25" s="157" t="s">
        <v>5</v>
      </c>
      <c r="G25" s="143" t="s">
        <v>6</v>
      </c>
      <c r="H25" s="143"/>
    </row>
    <row r="26" spans="1:14" ht="17.399999999999999">
      <c r="A26" s="142"/>
      <c r="B26" s="141" t="s">
        <v>695</v>
      </c>
      <c r="C26" s="140"/>
      <c r="D26" s="140"/>
      <c r="E26" s="140"/>
      <c r="F26" s="158" t="s">
        <v>7</v>
      </c>
      <c r="G26" s="138" t="s">
        <v>8</v>
      </c>
      <c r="H26" s="138"/>
    </row>
    <row r="27" spans="1:14">
      <c r="B27" s="133" t="s">
        <v>861</v>
      </c>
      <c r="F27" s="214" t="s">
        <v>319</v>
      </c>
      <c r="G27" s="215">
        <v>912</v>
      </c>
      <c r="H27" s="215"/>
      <c r="J27" s="421"/>
      <c r="K27" s="421"/>
      <c r="L27" s="565"/>
      <c r="M27" s="565"/>
    </row>
    <row r="28" spans="1:14">
      <c r="B28" s="133" t="s">
        <v>320</v>
      </c>
      <c r="F28" s="214" t="s">
        <v>321</v>
      </c>
      <c r="G28" s="215">
        <v>912</v>
      </c>
      <c r="H28" s="215"/>
      <c r="J28" s="421"/>
      <c r="K28" s="421"/>
      <c r="L28" s="565"/>
      <c r="M28" s="565"/>
    </row>
    <row r="29" spans="1:14">
      <c r="B29" s="132" t="s">
        <v>322</v>
      </c>
      <c r="F29" s="214" t="s">
        <v>429</v>
      </c>
      <c r="G29" s="215">
        <v>3511</v>
      </c>
      <c r="H29" s="215"/>
      <c r="J29" s="421"/>
      <c r="K29" s="421"/>
      <c r="L29" s="565"/>
      <c r="M29" s="565"/>
    </row>
    <row r="30" spans="1:14" ht="15.6">
      <c r="A30" s="146"/>
      <c r="B30" s="145"/>
      <c r="C30" s="145"/>
      <c r="D30" s="145"/>
      <c r="E30" s="145"/>
      <c r="F30" s="157" t="s">
        <v>5</v>
      </c>
      <c r="G30" s="143" t="s">
        <v>6</v>
      </c>
      <c r="H30" s="143"/>
    </row>
    <row r="31" spans="1:14" ht="14.25" customHeight="1">
      <c r="A31" s="142"/>
      <c r="B31" s="141" t="s">
        <v>116</v>
      </c>
      <c r="C31" s="140"/>
      <c r="D31" s="140"/>
      <c r="E31" s="140"/>
      <c r="F31" s="158" t="s">
        <v>7</v>
      </c>
      <c r="G31" s="138" t="s">
        <v>8</v>
      </c>
      <c r="H31" s="138"/>
    </row>
    <row r="32" spans="1:14" ht="12" customHeight="1">
      <c r="B32" s="132" t="s">
        <v>323</v>
      </c>
      <c r="F32" s="214"/>
      <c r="G32" s="161"/>
      <c r="H32" s="161"/>
    </row>
    <row r="33" spans="1:13" ht="12.75" customHeight="1">
      <c r="A33" s="137"/>
      <c r="B33" s="159" t="s">
        <v>324</v>
      </c>
      <c r="F33" s="214" t="s">
        <v>1043</v>
      </c>
      <c r="G33" s="215">
        <v>10950</v>
      </c>
      <c r="H33" s="215"/>
      <c r="J33" s="421"/>
      <c r="K33" s="421"/>
      <c r="L33" s="565"/>
      <c r="M33" s="565"/>
    </row>
    <row r="34" spans="1:13">
      <c r="B34" s="132" t="s">
        <v>325</v>
      </c>
      <c r="F34" s="214" t="s">
        <v>430</v>
      </c>
      <c r="G34" s="215">
        <v>13200</v>
      </c>
      <c r="H34" s="215"/>
      <c r="J34" s="421"/>
      <c r="K34" s="421"/>
      <c r="L34" s="565"/>
      <c r="M34" s="565"/>
    </row>
    <row r="35" spans="1:13">
      <c r="F35" s="160"/>
      <c r="G35" s="161"/>
      <c r="H35" s="161"/>
    </row>
    <row r="36" spans="1:13" ht="17.399999999999999">
      <c r="A36" s="377"/>
      <c r="B36" s="378" t="s">
        <v>10</v>
      </c>
      <c r="C36" s="379"/>
      <c r="D36" s="379"/>
      <c r="E36" s="379"/>
      <c r="F36" s="380"/>
      <c r="G36" s="381">
        <v>2000</v>
      </c>
      <c r="H36" s="381"/>
    </row>
    <row r="37" spans="1:13">
      <c r="F37" s="160"/>
      <c r="G37" s="161"/>
      <c r="H37" s="161"/>
    </row>
    <row r="38" spans="1:13">
      <c r="F38" s="160"/>
      <c r="G38" s="161"/>
      <c r="H38" s="161"/>
    </row>
    <row r="163" spans="7:8">
      <c r="G163" s="525"/>
      <c r="H163" s="525"/>
    </row>
  </sheetData>
  <hyperlinks>
    <hyperlink ref="E6" r:id="rId1" xr:uid="{0D1531C1-A99D-8D4E-8C74-1142D52B62A4}"/>
    <hyperlink ref="G5" location="'Table of Contents'!A1" display="Contents" xr:uid="{93623588-62E9-2946-B318-BB14F53302CB}"/>
    <hyperlink ref="H5" location="'Table of Contents'!A1" display="Contents" xr:uid="{298933E2-5976-4A38-A8A5-2B4AEABD9C28}"/>
  </hyperlinks>
  <pageMargins left="0.78749999999999998" right="0.4" top="0.4" bottom="1.1722222222222201" header="0.51180555555555596" footer="0.55000000000000004"/>
  <pageSetup scale="88" firstPageNumber="0" orientation="portrait" horizontalDpi="300" verticalDpi="300" r:id="rId2"/>
  <headerFooter alignWithMargins="0">
    <oddFooter>&amp;L&amp;"Calibri,Regular"&amp;8&amp;K000000Prices FCA Armstrong, IA 50514
Subject to Change Without Notice&amp;C&amp;"Calibri,Regular"&amp;K000000&amp;A
&amp;P&amp;R&amp;"Calibri,Regular"&amp;8&amp;K000000Effective 09/23/2024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86DA-71E2-4964-B991-D3D2DC19D755}">
  <sheetPr>
    <pageSetUpPr fitToPage="1"/>
  </sheetPr>
  <dimension ref="A1:M165"/>
  <sheetViews>
    <sheetView view="pageBreakPreview" zoomScaleNormal="100" zoomScaleSheetLayoutView="100" workbookViewId="0">
      <selection activeCell="N17" sqref="N17:P25"/>
    </sheetView>
  </sheetViews>
  <sheetFormatPr defaultColWidth="11.6640625" defaultRowHeight="13.2"/>
  <cols>
    <col min="1" max="1" width="3.33203125" style="1" customWidth="1"/>
    <col min="2" max="2" width="21.109375" style="1" customWidth="1"/>
    <col min="3" max="3" width="21.6640625" style="1" customWidth="1"/>
    <col min="4" max="4" width="5.88671875" style="1" customWidth="1"/>
    <col min="5" max="5" width="13.44140625" style="1" customWidth="1"/>
    <col min="6" max="6" width="13.44140625" style="6" customWidth="1"/>
    <col min="7" max="8" width="19.109375" style="17" customWidth="1"/>
    <col min="9" max="9" width="2.5546875" style="1" customWidth="1"/>
    <col min="10" max="10" width="13.44140625" style="166" bestFit="1" customWidth="1"/>
    <col min="11" max="11" width="14.88671875" style="551" bestFit="1" customWidth="1"/>
    <col min="12" max="12" width="32" style="551" bestFit="1" customWidth="1"/>
    <col min="13" max="13" width="21.109375" style="551" bestFit="1" customWidth="1"/>
    <col min="14" max="16384" width="11.6640625" style="1"/>
  </cols>
  <sheetData>
    <row r="1" spans="1:8" ht="18" customHeight="1"/>
    <row r="2" spans="1:8" ht="18" customHeight="1"/>
    <row r="3" spans="1:8" ht="18" customHeight="1">
      <c r="E3" s="171" t="s">
        <v>0</v>
      </c>
      <c r="F3" s="171"/>
      <c r="G3" s="171"/>
      <c r="H3" s="171"/>
    </row>
    <row r="4" spans="1:8" ht="18" customHeight="1">
      <c r="E4" s="172" t="s">
        <v>1</v>
      </c>
      <c r="F4" s="172"/>
      <c r="G4" s="172"/>
      <c r="H4" s="172"/>
    </row>
    <row r="5" spans="1:8" ht="18" customHeight="1">
      <c r="E5" s="172" t="s">
        <v>907</v>
      </c>
      <c r="F5" s="172"/>
      <c r="G5" s="478" t="s">
        <v>749</v>
      </c>
      <c r="H5" s="478"/>
    </row>
    <row r="6" spans="1:8" ht="18" customHeight="1">
      <c r="E6" s="396" t="s">
        <v>898</v>
      </c>
    </row>
    <row r="7" spans="1:8" ht="18" customHeight="1">
      <c r="G7" s="2"/>
      <c r="H7" s="2"/>
    </row>
    <row r="8" spans="1:8" ht="27" customHeight="1">
      <c r="A8" s="3" t="s">
        <v>149</v>
      </c>
      <c r="B8" s="4"/>
      <c r="C8" s="4"/>
      <c r="D8" s="4"/>
      <c r="E8" s="4"/>
      <c r="F8" s="84"/>
      <c r="G8" s="259" t="s">
        <v>87</v>
      </c>
      <c r="H8" s="259"/>
    </row>
    <row r="9" spans="1:8" ht="24" customHeight="1">
      <c r="B9" s="5" t="s">
        <v>4</v>
      </c>
    </row>
    <row r="10" spans="1:8">
      <c r="B10" s="360" t="s">
        <v>677</v>
      </c>
    </row>
    <row r="11" spans="1:8" ht="24" customHeight="1">
      <c r="B11" s="5" t="s">
        <v>41</v>
      </c>
    </row>
    <row r="12" spans="1:8">
      <c r="B12" s="1" t="s">
        <v>150</v>
      </c>
      <c r="E12" s="1" t="s">
        <v>151</v>
      </c>
    </row>
    <row r="13" spans="1:8">
      <c r="B13" s="6" t="s">
        <v>152</v>
      </c>
      <c r="E13" s="1" t="s">
        <v>153</v>
      </c>
    </row>
    <row r="14" spans="1:8">
      <c r="B14" s="1" t="s">
        <v>154</v>
      </c>
      <c r="E14" s="1" t="s">
        <v>155</v>
      </c>
    </row>
    <row r="15" spans="1:8">
      <c r="B15" s="1" t="s">
        <v>156</v>
      </c>
      <c r="E15" s="1" t="s">
        <v>157</v>
      </c>
    </row>
    <row r="16" spans="1:8">
      <c r="B16" s="1" t="s">
        <v>158</v>
      </c>
      <c r="E16" s="6" t="s">
        <v>26</v>
      </c>
    </row>
    <row r="17" spans="1:13">
      <c r="E17" s="6"/>
    </row>
    <row r="18" spans="1:13" ht="15.6">
      <c r="B18" s="5"/>
      <c r="G18" s="260" t="s">
        <v>6</v>
      </c>
      <c r="H18" s="260"/>
      <c r="J18" s="554"/>
      <c r="K18" s="554"/>
      <c r="L18" s="589"/>
    </row>
    <row r="19" spans="1:13" ht="18.75" customHeight="1">
      <c r="G19" s="261" t="s">
        <v>8</v>
      </c>
      <c r="H19" s="261"/>
      <c r="J19" s="519"/>
      <c r="K19" s="519"/>
      <c r="L19" s="519"/>
      <c r="M19" s="582"/>
    </row>
    <row r="20" spans="1:13" s="100" customFormat="1" ht="15.75" customHeight="1">
      <c r="A20" s="95"/>
      <c r="B20" s="105" t="s">
        <v>160</v>
      </c>
      <c r="F20" s="264"/>
      <c r="G20" s="505">
        <v>89250</v>
      </c>
      <c r="H20" s="505"/>
      <c r="J20" s="421"/>
      <c r="K20" s="421"/>
      <c r="L20" s="565"/>
      <c r="M20" s="565"/>
    </row>
    <row r="21" spans="1:13" ht="16.5" customHeight="1">
      <c r="A21" s="102"/>
      <c r="B21" s="1" t="s">
        <v>161</v>
      </c>
      <c r="D21" s="1" t="s">
        <v>162</v>
      </c>
      <c r="G21" s="445"/>
      <c r="H21" s="445"/>
    </row>
    <row r="22" spans="1:13" ht="13.35" customHeight="1">
      <c r="A22" s="96"/>
      <c r="B22" s="103" t="s">
        <v>159</v>
      </c>
      <c r="C22" s="103"/>
      <c r="D22" s="103" t="s">
        <v>163</v>
      </c>
      <c r="E22" s="103"/>
      <c r="F22" s="104"/>
      <c r="G22" s="446"/>
      <c r="H22" s="446"/>
    </row>
    <row r="23" spans="1:13" ht="15.6">
      <c r="B23" s="100"/>
      <c r="C23" s="100"/>
      <c r="D23" s="100"/>
      <c r="E23" s="100"/>
      <c r="F23" s="101"/>
      <c r="G23" s="239"/>
      <c r="H23" s="239"/>
    </row>
    <row r="24" spans="1:13" s="100" customFormat="1" ht="15.6">
      <c r="A24" s="95"/>
      <c r="B24" s="105" t="s">
        <v>164</v>
      </c>
      <c r="F24" s="264"/>
      <c r="G24" s="505">
        <v>79350</v>
      </c>
      <c r="H24" s="505"/>
      <c r="J24" s="421"/>
      <c r="K24" s="421"/>
      <c r="L24" s="565"/>
      <c r="M24" s="565"/>
    </row>
    <row r="25" spans="1:13" ht="15.75" customHeight="1">
      <c r="A25" s="102"/>
      <c r="B25" s="1" t="s">
        <v>165</v>
      </c>
      <c r="D25" s="1" t="s">
        <v>162</v>
      </c>
      <c r="G25" s="447"/>
      <c r="H25" s="447"/>
    </row>
    <row r="26" spans="1:13" ht="12.75" customHeight="1">
      <c r="A26" s="96"/>
      <c r="B26" s="103" t="s">
        <v>159</v>
      </c>
      <c r="C26" s="103"/>
      <c r="D26" s="103" t="s">
        <v>163</v>
      </c>
      <c r="E26" s="103"/>
      <c r="F26" s="104"/>
      <c r="G26" s="448"/>
      <c r="H26" s="448"/>
    </row>
    <row r="27" spans="1:13" ht="15.6">
      <c r="A27" s="95"/>
      <c r="B27" s="100"/>
      <c r="C27" s="100"/>
      <c r="D27" s="100"/>
      <c r="E27" s="100"/>
      <c r="F27" s="106" t="s">
        <v>5</v>
      </c>
      <c r="G27" s="262" t="s">
        <v>6</v>
      </c>
      <c r="H27" s="262"/>
    </row>
    <row r="28" spans="1:13" ht="15.6">
      <c r="A28" s="107"/>
      <c r="B28" s="108" t="s">
        <v>1082</v>
      </c>
      <c r="C28" s="103"/>
      <c r="D28" s="103"/>
      <c r="E28" s="103"/>
      <c r="F28" s="109" t="s">
        <v>7</v>
      </c>
      <c r="G28" s="263" t="s">
        <v>8</v>
      </c>
      <c r="H28" s="263"/>
    </row>
    <row r="29" spans="1:13" ht="12.75" customHeight="1">
      <c r="B29" s="1" t="s">
        <v>40</v>
      </c>
      <c r="F29" s="29" t="s">
        <v>431</v>
      </c>
      <c r="G29" s="215">
        <v>1308</v>
      </c>
      <c r="H29" s="215"/>
      <c r="J29" s="421"/>
      <c r="K29" s="421"/>
      <c r="L29" s="565"/>
      <c r="M29" s="565"/>
    </row>
    <row r="30" spans="1:13" ht="15.6">
      <c r="A30" s="95"/>
      <c r="B30" s="100"/>
      <c r="C30" s="100"/>
      <c r="D30" s="100"/>
      <c r="E30" s="100"/>
      <c r="F30" s="106" t="s">
        <v>5</v>
      </c>
      <c r="G30" s="262" t="s">
        <v>6</v>
      </c>
      <c r="H30" s="262"/>
    </row>
    <row r="31" spans="1:13" ht="15.6">
      <c r="A31" s="107"/>
      <c r="B31" s="108" t="s">
        <v>696</v>
      </c>
      <c r="C31" s="103"/>
      <c r="D31" s="103"/>
      <c r="E31" s="103"/>
      <c r="F31" s="109" t="s">
        <v>7</v>
      </c>
      <c r="G31" s="263" t="s">
        <v>8</v>
      </c>
      <c r="H31" s="263"/>
    </row>
    <row r="32" spans="1:13" ht="15" customHeight="1">
      <c r="B32" s="1" t="s">
        <v>166</v>
      </c>
      <c r="F32" s="29" t="s">
        <v>437</v>
      </c>
      <c r="G32" s="215">
        <v>12246</v>
      </c>
      <c r="H32" s="215"/>
      <c r="J32" s="421"/>
      <c r="K32" s="421"/>
      <c r="L32" s="565"/>
      <c r="M32" s="565"/>
    </row>
    <row r="33" spans="1:13">
      <c r="B33" s="1" t="s">
        <v>167</v>
      </c>
      <c r="F33" s="29" t="s">
        <v>438</v>
      </c>
      <c r="G33" s="215">
        <v>12220</v>
      </c>
      <c r="H33" s="215"/>
      <c r="J33" s="421"/>
      <c r="K33" s="421"/>
      <c r="L33" s="565"/>
      <c r="M33" s="565"/>
    </row>
    <row r="34" spans="1:13">
      <c r="B34" s="1" t="s">
        <v>168</v>
      </c>
      <c r="F34" s="29" t="s">
        <v>439</v>
      </c>
      <c r="G34" s="215">
        <v>12730</v>
      </c>
      <c r="H34" s="215"/>
      <c r="J34" s="421"/>
      <c r="K34" s="421"/>
      <c r="L34" s="565"/>
      <c r="M34" s="565"/>
    </row>
    <row r="35" spans="1:13">
      <c r="B35" s="1" t="s">
        <v>169</v>
      </c>
      <c r="D35" s="60"/>
      <c r="F35" s="29" t="s">
        <v>440</v>
      </c>
      <c r="G35" s="215">
        <v>12635</v>
      </c>
      <c r="H35" s="215"/>
      <c r="J35" s="421"/>
      <c r="K35" s="421"/>
      <c r="L35" s="565"/>
      <c r="M35" s="565"/>
    </row>
    <row r="36" spans="1:13">
      <c r="B36" s="1" t="s">
        <v>170</v>
      </c>
      <c r="D36" s="60"/>
      <c r="F36" s="29" t="s">
        <v>441</v>
      </c>
      <c r="G36" s="215">
        <v>10928</v>
      </c>
      <c r="H36" s="215"/>
      <c r="J36" s="421"/>
      <c r="K36" s="421"/>
      <c r="L36" s="565"/>
      <c r="M36" s="565"/>
    </row>
    <row r="37" spans="1:13">
      <c r="B37" s="1" t="s">
        <v>171</v>
      </c>
      <c r="D37" s="60"/>
      <c r="F37" s="29" t="s">
        <v>442</v>
      </c>
      <c r="G37" s="215">
        <v>10869</v>
      </c>
      <c r="H37" s="215"/>
      <c r="J37" s="421"/>
      <c r="K37" s="421"/>
      <c r="L37" s="565"/>
      <c r="M37" s="565"/>
    </row>
    <row r="38" spans="1:13">
      <c r="B38" s="1" t="s">
        <v>172</v>
      </c>
      <c r="F38" s="29" t="s">
        <v>443</v>
      </c>
      <c r="G38" s="215">
        <v>11960</v>
      </c>
      <c r="H38" s="215"/>
      <c r="J38" s="421"/>
      <c r="K38" s="421"/>
      <c r="L38" s="565"/>
      <c r="M38" s="565"/>
    </row>
    <row r="39" spans="1:13" ht="15.6">
      <c r="A39" s="95"/>
      <c r="B39" s="100"/>
      <c r="C39" s="100"/>
      <c r="D39" s="100"/>
      <c r="E39" s="100"/>
      <c r="F39" s="106" t="s">
        <v>5</v>
      </c>
      <c r="G39" s="262" t="s">
        <v>6</v>
      </c>
      <c r="H39" s="262"/>
    </row>
    <row r="40" spans="1:13" ht="15.6">
      <c r="A40" s="107"/>
      <c r="B40" s="108" t="s">
        <v>173</v>
      </c>
      <c r="C40" s="103"/>
      <c r="D40" s="103"/>
      <c r="E40" s="103"/>
      <c r="F40" s="109" t="s">
        <v>7</v>
      </c>
      <c r="G40" s="263" t="s">
        <v>8</v>
      </c>
      <c r="H40" s="263"/>
    </row>
    <row r="41" spans="1:13" ht="15.75" customHeight="1">
      <c r="B41" s="1" t="s">
        <v>174</v>
      </c>
      <c r="F41" s="29" t="s">
        <v>444</v>
      </c>
      <c r="G41" s="215">
        <v>3530</v>
      </c>
      <c r="H41" s="215"/>
      <c r="J41" s="421"/>
      <c r="K41" s="421"/>
      <c r="L41" s="565"/>
      <c r="M41" s="565"/>
    </row>
    <row r="42" spans="1:13">
      <c r="B42" s="1" t="s">
        <v>175</v>
      </c>
      <c r="F42" s="29" t="s">
        <v>445</v>
      </c>
      <c r="G42" s="215">
        <v>12157</v>
      </c>
      <c r="H42" s="215"/>
      <c r="J42" s="421"/>
      <c r="K42" s="421"/>
      <c r="L42" s="565"/>
      <c r="M42" s="565"/>
    </row>
    <row r="43" spans="1:13">
      <c r="B43" s="1" t="s">
        <v>176</v>
      </c>
      <c r="F43" s="29" t="s">
        <v>446</v>
      </c>
      <c r="G43" s="215">
        <v>11332</v>
      </c>
      <c r="H43" s="215"/>
      <c r="J43" s="421"/>
      <c r="K43" s="421"/>
      <c r="L43" s="565"/>
      <c r="M43" s="565"/>
    </row>
    <row r="44" spans="1:13">
      <c r="B44" s="1" t="s">
        <v>177</v>
      </c>
      <c r="F44" s="29" t="s">
        <v>447</v>
      </c>
      <c r="G44" s="215">
        <v>15965</v>
      </c>
      <c r="H44" s="215"/>
      <c r="J44" s="421"/>
      <c r="K44" s="421"/>
      <c r="L44" s="565"/>
      <c r="M44" s="565"/>
    </row>
    <row r="45" spans="1:13">
      <c r="B45" s="1" t="s">
        <v>178</v>
      </c>
      <c r="F45" s="29" t="s">
        <v>448</v>
      </c>
      <c r="G45" s="215">
        <v>11836</v>
      </c>
      <c r="H45" s="215"/>
      <c r="J45" s="421"/>
      <c r="K45" s="421"/>
      <c r="L45" s="565"/>
      <c r="M45" s="565"/>
    </row>
    <row r="165" spans="7:8">
      <c r="G165" s="524"/>
      <c r="H165" s="524"/>
    </row>
  </sheetData>
  <hyperlinks>
    <hyperlink ref="E6" r:id="rId1" xr:uid="{91B9286D-30F8-364E-9FB9-FD7808856E77}"/>
    <hyperlink ref="G5" location="'Table of Contents'!A1" display="Contents" xr:uid="{8E7C7672-23AC-472B-B4BA-97C1450C2DAE}"/>
  </hyperlinks>
  <pageMargins left="0.5" right="0.4" top="0.5" bottom="0.82222222222222197" header="0.51180555555555596" footer="0.5"/>
  <pageSetup scale="98" orientation="portrait" verticalDpi="300" r:id="rId2"/>
  <headerFooter alignWithMargins="0">
    <oddFooter>&amp;L&amp;"Calibri,Regular"&amp;8&amp;K000000Prices FCA Armstrong, IA
Subject to Change Without Notice&amp;C&amp;"Calibri,Regular"&amp;8&amp;K000000&amp;A
&amp;P&amp;R&amp;"Calibri,Regular"&amp;8&amp;K000000Effective 09/23/2024</oddFoot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39BA2-6FD3-4B7F-AD2B-453AF8DEAE05}">
  <dimension ref="A1:V171"/>
  <sheetViews>
    <sheetView tabSelected="1" view="pageBreakPreview" topLeftCell="A58" zoomScaleNormal="100" zoomScaleSheetLayoutView="100" workbookViewId="0">
      <selection activeCell="J82" sqref="J82"/>
    </sheetView>
  </sheetViews>
  <sheetFormatPr defaultColWidth="9.109375" defaultRowHeight="13.2"/>
  <cols>
    <col min="1" max="1" width="3" style="1" customWidth="1"/>
    <col min="2" max="2" width="22.6640625" style="1" customWidth="1"/>
    <col min="3" max="3" width="22.33203125" style="1" customWidth="1"/>
    <col min="4" max="4" width="3.44140625" style="1" customWidth="1"/>
    <col min="5" max="5" width="14.33203125" style="1" customWidth="1"/>
    <col min="6" max="6" width="9.6640625" style="6" customWidth="1"/>
    <col min="7" max="8" width="18.6640625" style="18" customWidth="1"/>
    <col min="9" max="9" width="14.5546875" style="1" customWidth="1"/>
    <col min="10" max="10" width="18.5546875" style="166" bestFit="1" customWidth="1"/>
    <col min="11" max="11" width="14.88671875" style="1" bestFit="1" customWidth="1"/>
    <col min="12" max="12" width="32" style="1" bestFit="1" customWidth="1"/>
    <col min="13" max="13" width="22.44140625" style="1" customWidth="1"/>
    <col min="14" max="14" width="12.109375" style="1" customWidth="1"/>
    <col min="15" max="16" width="16.33203125" style="1" bestFit="1" customWidth="1"/>
    <col min="17" max="17" width="13.33203125" style="1" customWidth="1"/>
    <col min="18" max="18" width="16.109375" style="1" bestFit="1" customWidth="1"/>
    <col min="19" max="19" width="11.33203125" style="1" bestFit="1" customWidth="1"/>
    <col min="20" max="20" width="13.6640625" style="1" bestFit="1" customWidth="1"/>
    <col min="21" max="21" width="11.33203125" style="1" bestFit="1" customWidth="1"/>
    <col min="22" max="16384" width="9.109375" style="1"/>
  </cols>
  <sheetData>
    <row r="1" spans="1:22" ht="17.25" customHeight="1">
      <c r="I1" s="551"/>
      <c r="K1" s="376"/>
      <c r="L1" s="376"/>
      <c r="M1" s="376"/>
      <c r="N1" s="376"/>
      <c r="O1" s="376"/>
      <c r="P1" s="376"/>
      <c r="Q1" s="374"/>
      <c r="R1" s="374"/>
      <c r="S1" s="374"/>
      <c r="T1" s="374"/>
      <c r="U1" s="542"/>
    </row>
    <row r="2" spans="1:22" ht="17.25" customHeight="1">
      <c r="I2" s="551"/>
      <c r="K2" s="376"/>
      <c r="L2" s="376"/>
      <c r="M2" s="376"/>
      <c r="N2" s="376"/>
      <c r="O2" s="376"/>
      <c r="P2" s="376"/>
      <c r="Q2" s="374"/>
      <c r="R2" s="374"/>
      <c r="S2" s="374"/>
      <c r="T2" s="374"/>
      <c r="U2" s="542"/>
    </row>
    <row r="3" spans="1:22" ht="17.25" customHeight="1">
      <c r="E3" s="171" t="s">
        <v>0</v>
      </c>
      <c r="F3" s="171"/>
      <c r="G3" s="506"/>
      <c r="H3" s="506"/>
      <c r="I3" s="551"/>
      <c r="K3" s="376"/>
      <c r="L3" s="376"/>
      <c r="M3" s="376"/>
      <c r="N3" s="376"/>
      <c r="O3" s="376"/>
      <c r="P3" s="376"/>
      <c r="Q3" s="374"/>
      <c r="R3" s="374"/>
      <c r="S3" s="374"/>
      <c r="T3" s="374"/>
      <c r="U3" s="542"/>
    </row>
    <row r="4" spans="1:22" ht="17.25" customHeight="1">
      <c r="E4" s="172" t="s">
        <v>1</v>
      </c>
      <c r="F4" s="172"/>
      <c r="G4" s="507"/>
      <c r="H4" s="507"/>
      <c r="I4" s="551"/>
      <c r="K4" s="376"/>
      <c r="L4" s="376"/>
      <c r="M4" s="376"/>
      <c r="N4" s="376"/>
      <c r="O4" s="376"/>
      <c r="P4" s="376"/>
      <c r="Q4" s="374"/>
      <c r="R4" s="374"/>
      <c r="S4" s="374"/>
      <c r="T4" s="374"/>
      <c r="U4" s="542"/>
    </row>
    <row r="5" spans="1:22" ht="17.25" customHeight="1">
      <c r="E5" s="172" t="s">
        <v>907</v>
      </c>
      <c r="F5" s="172"/>
      <c r="G5" s="508" t="s">
        <v>749</v>
      </c>
      <c r="H5" s="508"/>
      <c r="I5" s="551"/>
      <c r="K5" s="376"/>
      <c r="L5" s="376"/>
      <c r="M5" s="376"/>
      <c r="N5" s="376"/>
      <c r="O5" s="376"/>
      <c r="P5" s="376"/>
      <c r="Q5" s="374"/>
      <c r="R5" s="374"/>
      <c r="S5" s="374"/>
      <c r="T5" s="374"/>
      <c r="U5" s="542"/>
    </row>
    <row r="6" spans="1:22" ht="17.25" customHeight="1">
      <c r="E6" s="396" t="s">
        <v>898</v>
      </c>
      <c r="F6" s="210"/>
      <c r="I6" s="551"/>
      <c r="K6" s="376"/>
      <c r="L6" s="376"/>
      <c r="M6" s="376"/>
      <c r="N6" s="376"/>
      <c r="O6" s="376"/>
      <c r="P6" s="376"/>
      <c r="Q6" s="374"/>
      <c r="R6" s="374"/>
      <c r="S6" s="374"/>
      <c r="T6" s="374"/>
      <c r="U6" s="542"/>
    </row>
    <row r="7" spans="1:22" ht="17.25" customHeight="1">
      <c r="G7" s="513"/>
      <c r="H7" s="513"/>
      <c r="I7" s="551"/>
      <c r="K7" s="374"/>
      <c r="L7" s="166"/>
      <c r="M7" s="166"/>
      <c r="O7" s="542"/>
      <c r="R7" s="374"/>
      <c r="S7" s="374"/>
      <c r="T7" s="374"/>
      <c r="U7" s="374"/>
      <c r="V7" s="542"/>
    </row>
    <row r="8" spans="1:22" ht="29.25" customHeight="1">
      <c r="A8" s="27" t="s">
        <v>11</v>
      </c>
      <c r="B8" s="28"/>
      <c r="C8" s="28"/>
      <c r="D8" s="28"/>
      <c r="E8" s="28"/>
      <c r="F8" s="240"/>
      <c r="G8" s="514"/>
      <c r="H8" s="514"/>
      <c r="I8" s="574"/>
      <c r="J8" s="555"/>
      <c r="K8"/>
      <c r="L8" s="548"/>
      <c r="M8" s="556"/>
      <c r="N8" s="556"/>
      <c r="O8" s="557"/>
      <c r="P8" s="519"/>
      <c r="Q8" s="548"/>
      <c r="R8" s="558"/>
      <c r="S8" s="559"/>
      <c r="T8" s="522"/>
      <c r="U8" s="542"/>
    </row>
    <row r="9" spans="1:22" ht="21" customHeight="1">
      <c r="B9" s="5" t="s">
        <v>4</v>
      </c>
      <c r="I9" s="574"/>
      <c r="J9" s="555"/>
      <c r="K9" s="555"/>
      <c r="L9" s="548"/>
      <c r="M9" s="548"/>
      <c r="N9" s="548"/>
      <c r="O9" s="560"/>
      <c r="P9" s="421"/>
      <c r="Q9" s="548"/>
      <c r="R9" s="557"/>
      <c r="S9" s="557"/>
      <c r="T9" s="557"/>
      <c r="U9" s="542"/>
    </row>
    <row r="10" spans="1:22" ht="14.4">
      <c r="B10" s="6" t="s">
        <v>477</v>
      </c>
      <c r="I10" s="574"/>
      <c r="J10" s="555"/>
      <c r="K10" s="555"/>
      <c r="L10" s="548"/>
      <c r="M10" s="548"/>
      <c r="N10" s="548"/>
      <c r="O10" s="560"/>
      <c r="P10" s="421"/>
      <c r="Q10" s="548"/>
      <c r="R10" s="557"/>
      <c r="S10" s="557"/>
      <c r="T10" s="557"/>
      <c r="U10" s="542"/>
    </row>
    <row r="11" spans="1:22" ht="14.4">
      <c r="B11" s="6" t="s">
        <v>478</v>
      </c>
      <c r="I11" s="574"/>
      <c r="J11" s="555"/>
      <c r="K11" s="555"/>
      <c r="L11" s="548"/>
      <c r="M11" s="548"/>
      <c r="N11" s="548"/>
      <c r="O11" s="560"/>
      <c r="P11" s="421"/>
      <c r="Q11" s="548"/>
      <c r="R11" s="557"/>
      <c r="S11" s="557"/>
      <c r="T11" s="557"/>
      <c r="U11" s="542"/>
    </row>
    <row r="12" spans="1:22">
      <c r="B12" s="6" t="s">
        <v>479</v>
      </c>
      <c r="I12" s="551"/>
      <c r="K12" s="39"/>
      <c r="N12" s="542"/>
      <c r="Q12" s="374"/>
      <c r="R12" s="374"/>
      <c r="S12" s="374"/>
      <c r="T12" s="374"/>
      <c r="U12" s="542"/>
    </row>
    <row r="13" spans="1:22" ht="22.5" customHeight="1">
      <c r="B13" s="5" t="s">
        <v>13</v>
      </c>
    </row>
    <row r="14" spans="1:22">
      <c r="B14" s="6" t="s">
        <v>14</v>
      </c>
      <c r="C14" s="6"/>
      <c r="D14" s="6" t="s">
        <v>857</v>
      </c>
    </row>
    <row r="15" spans="1:22">
      <c r="B15" s="6" t="s">
        <v>15</v>
      </c>
      <c r="C15" s="6"/>
      <c r="D15" s="6" t="s">
        <v>16</v>
      </c>
    </row>
    <row r="16" spans="1:22">
      <c r="B16" s="6" t="s">
        <v>17</v>
      </c>
      <c r="C16" s="6"/>
      <c r="D16" s="6" t="s">
        <v>18</v>
      </c>
    </row>
    <row r="17" spans="1:14">
      <c r="B17" s="6" t="s">
        <v>19</v>
      </c>
      <c r="C17" s="6"/>
      <c r="D17" s="6" t="s">
        <v>20</v>
      </c>
    </row>
    <row r="18" spans="1:14">
      <c r="B18" s="6" t="s">
        <v>480</v>
      </c>
      <c r="C18" s="6"/>
      <c r="D18" s="6" t="s">
        <v>858</v>
      </c>
    </row>
    <row r="19" spans="1:14">
      <c r="B19" s="6" t="s">
        <v>21</v>
      </c>
      <c r="C19" s="6"/>
      <c r="D19" s="6" t="s">
        <v>22</v>
      </c>
    </row>
    <row r="20" spans="1:14">
      <c r="B20" s="6" t="s">
        <v>23</v>
      </c>
      <c r="C20" s="6"/>
      <c r="D20" s="6" t="s">
        <v>24</v>
      </c>
    </row>
    <row r="21" spans="1:14">
      <c r="B21" s="6" t="s">
        <v>25</v>
      </c>
      <c r="C21" s="6"/>
      <c r="D21" s="6"/>
      <c r="E21" s="6"/>
    </row>
    <row r="22" spans="1:14">
      <c r="B22" s="6" t="s">
        <v>26</v>
      </c>
      <c r="C22" s="6"/>
      <c r="D22" s="6"/>
      <c r="E22" s="6"/>
    </row>
    <row r="24" spans="1:14" ht="17.399999999999999">
      <c r="G24" s="509"/>
      <c r="H24" s="509"/>
      <c r="J24" s="554"/>
      <c r="K24" s="554"/>
      <c r="L24" s="589"/>
    </row>
    <row r="25" spans="1:14" ht="19.5" customHeight="1">
      <c r="A25" s="440"/>
      <c r="B25" s="199" t="s">
        <v>697</v>
      </c>
      <c r="C25" s="198"/>
      <c r="D25" s="198"/>
      <c r="E25" s="198"/>
      <c r="F25" s="242"/>
      <c r="G25" s="510" t="s">
        <v>87</v>
      </c>
      <c r="H25" s="510"/>
      <c r="J25" s="519"/>
      <c r="K25" s="519"/>
      <c r="L25" s="519"/>
      <c r="M25" s="581"/>
      <c r="N25" s="581"/>
    </row>
    <row r="26" spans="1:14">
      <c r="J26" s="421"/>
      <c r="K26" s="421"/>
      <c r="L26" s="565"/>
      <c r="M26" s="565"/>
      <c r="N26" s="565"/>
    </row>
    <row r="27" spans="1:14" ht="20.25" customHeight="1">
      <c r="A27" s="31"/>
      <c r="B27" s="32" t="s">
        <v>481</v>
      </c>
      <c r="C27" s="33"/>
      <c r="D27" s="33"/>
      <c r="E27" s="33"/>
      <c r="F27" s="243"/>
      <c r="G27" s="516">
        <v>150100</v>
      </c>
      <c r="H27" s="516"/>
      <c r="J27" s="421"/>
      <c r="K27" s="421"/>
      <c r="L27" s="565"/>
      <c r="M27" s="565"/>
      <c r="N27" s="565"/>
    </row>
    <row r="28" spans="1:14" ht="14.25" customHeight="1">
      <c r="B28" s="1" t="s">
        <v>27</v>
      </c>
      <c r="F28" s="1"/>
      <c r="K28" s="184"/>
      <c r="L28" s="184"/>
      <c r="M28" s="184"/>
      <c r="N28" s="184"/>
    </row>
    <row r="29" spans="1:14">
      <c r="B29" s="1" t="s">
        <v>519</v>
      </c>
      <c r="K29" s="184"/>
      <c r="L29" s="184"/>
      <c r="M29" s="184"/>
      <c r="N29" s="184"/>
    </row>
    <row r="30" spans="1:14" ht="20.25" customHeight="1">
      <c r="A30" s="31"/>
      <c r="B30" s="32" t="s">
        <v>482</v>
      </c>
      <c r="C30" s="33"/>
      <c r="D30" s="33"/>
      <c r="E30" s="33"/>
      <c r="F30" s="243"/>
      <c r="G30" s="516">
        <v>148160</v>
      </c>
      <c r="H30" s="516"/>
      <c r="J30" s="421"/>
      <c r="K30" s="421"/>
      <c r="L30" s="565"/>
      <c r="M30" s="565"/>
      <c r="N30" s="184"/>
    </row>
    <row r="31" spans="1:14" ht="14.25" customHeight="1">
      <c r="B31" s="1" t="s">
        <v>27</v>
      </c>
      <c r="K31" s="184"/>
      <c r="L31" s="184"/>
      <c r="M31" s="184"/>
      <c r="N31" s="184"/>
    </row>
    <row r="32" spans="1:14">
      <c r="B32" s="1" t="s">
        <v>520</v>
      </c>
      <c r="K32" s="184"/>
      <c r="L32" s="184"/>
      <c r="M32" s="184"/>
      <c r="N32" s="184"/>
    </row>
    <row r="33" spans="1:14" ht="20.25" customHeight="1">
      <c r="A33" s="31"/>
      <c r="B33" s="32" t="s">
        <v>483</v>
      </c>
      <c r="C33" s="33"/>
      <c r="D33" s="33"/>
      <c r="E33" s="33"/>
      <c r="F33" s="243"/>
      <c r="G33" s="516">
        <v>148450</v>
      </c>
      <c r="H33" s="516"/>
      <c r="J33" s="421"/>
      <c r="K33" s="421"/>
      <c r="L33" s="565"/>
      <c r="M33" s="565"/>
      <c r="N33" s="184"/>
    </row>
    <row r="34" spans="1:14">
      <c r="B34" s="1" t="s">
        <v>27</v>
      </c>
      <c r="K34" s="184"/>
      <c r="L34" s="184"/>
      <c r="M34" s="184"/>
      <c r="N34" s="184"/>
    </row>
    <row r="35" spans="1:14">
      <c r="B35" s="1" t="s">
        <v>521</v>
      </c>
      <c r="K35" s="184"/>
      <c r="L35" s="184"/>
      <c r="M35" s="184"/>
      <c r="N35" s="184"/>
    </row>
    <row r="36" spans="1:14">
      <c r="K36" s="184"/>
      <c r="L36" s="184"/>
      <c r="M36" s="184"/>
      <c r="N36" s="184"/>
    </row>
    <row r="37" spans="1:14">
      <c r="K37" s="184"/>
      <c r="L37" s="184"/>
      <c r="M37" s="184"/>
      <c r="N37" s="184"/>
    </row>
    <row r="38" spans="1:14" ht="17.25" customHeight="1">
      <c r="K38" s="184"/>
      <c r="L38" s="184"/>
      <c r="M38" s="184"/>
      <c r="N38" s="184"/>
    </row>
    <row r="39" spans="1:14" ht="17.25" customHeight="1">
      <c r="K39" s="184"/>
      <c r="L39" s="184"/>
      <c r="M39" s="184"/>
      <c r="N39" s="184"/>
    </row>
    <row r="40" spans="1:14" ht="17.25" customHeight="1">
      <c r="E40" s="171" t="s">
        <v>0</v>
      </c>
      <c r="F40" s="171"/>
      <c r="G40" s="506"/>
      <c r="H40" s="506"/>
      <c r="K40" s="184"/>
      <c r="L40" s="184"/>
      <c r="M40" s="184"/>
      <c r="N40" s="184"/>
    </row>
    <row r="41" spans="1:14" ht="17.25" customHeight="1">
      <c r="E41" s="172" t="s">
        <v>1</v>
      </c>
      <c r="F41" s="172"/>
      <c r="G41" s="507"/>
      <c r="H41" s="507"/>
      <c r="K41" s="184"/>
      <c r="L41" s="184"/>
      <c r="M41" s="184"/>
      <c r="N41" s="184"/>
    </row>
    <row r="42" spans="1:14" ht="17.25" customHeight="1">
      <c r="E42" s="172" t="s">
        <v>907</v>
      </c>
      <c r="F42" s="172"/>
      <c r="G42" s="508" t="s">
        <v>749</v>
      </c>
      <c r="H42" s="508"/>
      <c r="K42" s="184"/>
      <c r="L42" s="184"/>
      <c r="M42" s="184"/>
      <c r="N42" s="184"/>
    </row>
    <row r="43" spans="1:14" ht="17.25" customHeight="1">
      <c r="E43" s="396" t="s">
        <v>898</v>
      </c>
      <c r="F43" s="210"/>
      <c r="K43" s="184"/>
      <c r="L43" s="184"/>
      <c r="M43" s="184"/>
      <c r="N43" s="184"/>
    </row>
    <row r="44" spans="1:14" ht="17.25" customHeight="1">
      <c r="G44" s="515"/>
      <c r="H44" s="515"/>
      <c r="J44" s="554"/>
      <c r="K44" s="554"/>
      <c r="L44" s="589"/>
      <c r="M44" s="184"/>
      <c r="N44" s="184"/>
    </row>
    <row r="45" spans="1:14" ht="26.25" customHeight="1">
      <c r="A45" s="187" t="s">
        <v>485</v>
      </c>
      <c r="B45" s="188"/>
      <c r="C45" s="188"/>
      <c r="D45" s="188"/>
      <c r="E45" s="188"/>
      <c r="F45" s="241"/>
      <c r="G45" s="511" t="s">
        <v>87</v>
      </c>
      <c r="H45" s="511"/>
      <c r="J45" s="519"/>
      <c r="K45" s="519"/>
      <c r="L45" s="519"/>
      <c r="M45" s="583"/>
      <c r="N45" s="583"/>
    </row>
    <row r="46" spans="1:14" ht="21.75" customHeight="1">
      <c r="A46" s="600" t="s">
        <v>484</v>
      </c>
      <c r="B46" s="600"/>
      <c r="C46" s="600"/>
      <c r="D46" s="600"/>
      <c r="E46" s="600"/>
      <c r="F46" s="600"/>
      <c r="G46" s="600"/>
      <c r="H46" s="540"/>
      <c r="K46" s="184"/>
      <c r="L46" s="184"/>
      <c r="M46" s="184"/>
      <c r="N46" s="184"/>
    </row>
    <row r="47" spans="1:14" ht="15.6">
      <c r="A47" s="528"/>
      <c r="B47" s="195" t="s">
        <v>512</v>
      </c>
      <c r="C47" s="529"/>
      <c r="D47" s="529"/>
      <c r="E47" s="529"/>
      <c r="F47" s="243"/>
      <c r="G47" s="516">
        <v>7346</v>
      </c>
      <c r="H47" s="516"/>
      <c r="J47" s="421"/>
      <c r="K47" s="421"/>
      <c r="L47" s="565"/>
      <c r="M47" s="565"/>
      <c r="N47" s="184"/>
    </row>
    <row r="48" spans="1:14" ht="14.4">
      <c r="A48" s="219"/>
      <c r="B48" s="1" t="s">
        <v>486</v>
      </c>
      <c r="C48" s="219"/>
      <c r="D48" s="219"/>
      <c r="E48" s="219"/>
      <c r="F48" s="218"/>
      <c r="G48" s="221"/>
      <c r="H48" s="221"/>
      <c r="K48" s="184"/>
      <c r="L48" s="184"/>
      <c r="M48" s="184"/>
      <c r="N48" s="184"/>
    </row>
    <row r="49" spans="1:14" ht="14.4">
      <c r="A49" s="219"/>
      <c r="B49" s="219"/>
      <c r="C49" s="219"/>
      <c r="D49" s="219"/>
      <c r="E49" s="219"/>
      <c r="F49" s="218"/>
      <c r="G49" s="221"/>
      <c r="H49" s="221"/>
      <c r="K49" s="184"/>
      <c r="L49" s="184"/>
      <c r="M49" s="184"/>
      <c r="N49" s="184"/>
    </row>
    <row r="50" spans="1:14" ht="15.6">
      <c r="A50" s="530"/>
      <c r="B50" s="195" t="s">
        <v>513</v>
      </c>
      <c r="C50" s="531"/>
      <c r="D50" s="531"/>
      <c r="E50" s="531"/>
      <c r="F50" s="243"/>
      <c r="G50" s="516">
        <v>12730</v>
      </c>
      <c r="H50" s="516"/>
      <c r="J50" s="421"/>
      <c r="K50" s="421"/>
      <c r="L50" s="565"/>
      <c r="M50" s="565"/>
      <c r="N50" s="184"/>
    </row>
    <row r="51" spans="1:14" ht="17.25" customHeight="1">
      <c r="A51" s="219"/>
      <c r="B51" s="1" t="s">
        <v>487</v>
      </c>
      <c r="C51" s="219"/>
      <c r="D51" s="1" t="s">
        <v>854</v>
      </c>
      <c r="E51" s="219"/>
      <c r="F51" s="218"/>
      <c r="G51" s="221"/>
      <c r="H51" s="221"/>
      <c r="K51" s="184"/>
      <c r="L51" s="184"/>
      <c r="M51" s="184"/>
      <c r="N51" s="184"/>
    </row>
    <row r="52" spans="1:14" ht="17.25" customHeight="1">
      <c r="A52" s="219"/>
      <c r="B52" s="1" t="s">
        <v>488</v>
      </c>
      <c r="C52" s="219"/>
      <c r="D52" s="1" t="s">
        <v>489</v>
      </c>
      <c r="E52" s="219"/>
      <c r="F52" s="218"/>
      <c r="G52" s="221"/>
      <c r="H52" s="221"/>
      <c r="K52" s="184"/>
      <c r="L52" s="184"/>
      <c r="M52" s="184"/>
      <c r="N52" s="184"/>
    </row>
    <row r="53" spans="1:14" ht="17.25" customHeight="1">
      <c r="A53" s="219"/>
      <c r="B53" s="219"/>
      <c r="C53" s="219"/>
      <c r="D53" s="219"/>
      <c r="E53" s="219"/>
      <c r="F53" s="218"/>
      <c r="G53" s="221"/>
      <c r="H53" s="221"/>
      <c r="K53" s="184"/>
      <c r="L53" s="184"/>
      <c r="M53" s="184"/>
      <c r="N53" s="184"/>
    </row>
    <row r="54" spans="1:14" ht="17.25" customHeight="1">
      <c r="A54" s="530"/>
      <c r="B54" s="195" t="s">
        <v>514</v>
      </c>
      <c r="C54" s="531"/>
      <c r="D54" s="531"/>
      <c r="E54" s="531"/>
      <c r="F54" s="545"/>
      <c r="G54" s="516">
        <v>19950</v>
      </c>
      <c r="H54" s="516"/>
      <c r="J54" s="421"/>
      <c r="K54" s="421"/>
      <c r="L54" s="565"/>
      <c r="M54" s="565"/>
      <c r="N54" s="184"/>
    </row>
    <row r="55" spans="1:14" ht="17.25" customHeight="1">
      <c r="A55" s="219"/>
      <c r="B55" s="1" t="s">
        <v>490</v>
      </c>
      <c r="C55" s="219"/>
      <c r="D55" s="1" t="s">
        <v>491</v>
      </c>
      <c r="E55" s="219"/>
      <c r="F55" s="218"/>
      <c r="G55" s="221"/>
      <c r="H55" s="221"/>
      <c r="K55" s="184"/>
      <c r="L55" s="184"/>
      <c r="M55" s="184"/>
      <c r="N55" s="184"/>
    </row>
    <row r="56" spans="1:14" ht="17.25" customHeight="1">
      <c r="A56" s="219"/>
      <c r="B56" s="1" t="s">
        <v>488</v>
      </c>
      <c r="C56" s="219"/>
      <c r="D56" s="1" t="s">
        <v>854</v>
      </c>
      <c r="E56" s="219"/>
      <c r="F56" s="218"/>
      <c r="G56" s="221"/>
      <c r="H56" s="221"/>
      <c r="K56" s="184"/>
      <c r="L56" s="184"/>
      <c r="M56" s="184"/>
      <c r="N56" s="184"/>
    </row>
    <row r="57" spans="1:14" ht="17.25" customHeight="1">
      <c r="A57" s="219"/>
      <c r="B57" s="1" t="s">
        <v>492</v>
      </c>
      <c r="C57" s="219"/>
      <c r="D57" s="1" t="s">
        <v>489</v>
      </c>
      <c r="E57" s="219"/>
      <c r="F57" s="218"/>
      <c r="G57" s="221"/>
      <c r="H57" s="221"/>
      <c r="K57" s="184"/>
      <c r="L57" s="184"/>
      <c r="M57" s="184"/>
      <c r="N57" s="184"/>
    </row>
    <row r="58" spans="1:14" ht="24.75" customHeight="1">
      <c r="A58" s="219"/>
      <c r="B58" s="219"/>
      <c r="C58" s="219"/>
      <c r="D58" s="219"/>
      <c r="E58" s="219"/>
      <c r="F58" s="218"/>
      <c r="G58" s="221"/>
      <c r="H58" s="221"/>
      <c r="K58" s="184"/>
      <c r="L58" s="184"/>
      <c r="M58" s="184"/>
      <c r="N58" s="184"/>
    </row>
    <row r="59" spans="1:14" ht="16.5" customHeight="1">
      <c r="A59" s="530"/>
      <c r="B59" s="195" t="s">
        <v>435</v>
      </c>
      <c r="C59" s="531"/>
      <c r="D59" s="531"/>
      <c r="E59" s="531"/>
      <c r="F59" s="243"/>
      <c r="G59" s="516">
        <v>11411</v>
      </c>
      <c r="H59" s="516"/>
      <c r="J59" s="421"/>
      <c r="K59" s="421"/>
      <c r="L59" s="565"/>
      <c r="M59" s="565"/>
      <c r="N59" s="184"/>
    </row>
    <row r="60" spans="1:14" ht="14.25" customHeight="1">
      <c r="A60" s="219"/>
      <c r="B60" s="1" t="s">
        <v>493</v>
      </c>
      <c r="C60" s="219"/>
      <c r="D60" s="1" t="s">
        <v>494</v>
      </c>
      <c r="E60" s="219"/>
      <c r="F60" s="218"/>
      <c r="G60" s="221"/>
      <c r="H60" s="221"/>
      <c r="K60" s="184"/>
      <c r="L60" s="184"/>
      <c r="M60" s="184"/>
      <c r="N60" s="184"/>
    </row>
    <row r="61" spans="1:14" ht="18.75" customHeight="1">
      <c r="A61" s="532"/>
      <c r="B61" s="196"/>
      <c r="C61" s="532"/>
      <c r="D61" s="532"/>
      <c r="E61" s="532"/>
      <c r="F61" s="218"/>
      <c r="G61" s="517"/>
      <c r="H61" s="517"/>
      <c r="K61" s="184"/>
      <c r="L61" s="184"/>
      <c r="M61" s="184"/>
      <c r="N61" s="184"/>
    </row>
    <row r="62" spans="1:14" ht="17.399999999999999">
      <c r="A62" s="543"/>
      <c r="B62" s="601" t="s">
        <v>495</v>
      </c>
      <c r="C62" s="601"/>
      <c r="D62" s="601"/>
      <c r="E62" s="601"/>
      <c r="F62" s="601"/>
      <c r="G62" s="601"/>
      <c r="H62" s="539"/>
      <c r="K62" s="184"/>
      <c r="L62" s="184"/>
      <c r="M62" s="184"/>
      <c r="N62" s="184"/>
    </row>
    <row r="63" spans="1:14" ht="15.6">
      <c r="A63" s="533"/>
      <c r="B63" s="195" t="s">
        <v>515</v>
      </c>
      <c r="C63" s="529"/>
      <c r="D63" s="529"/>
      <c r="E63" s="529"/>
      <c r="F63" s="243"/>
      <c r="G63" s="516">
        <v>13466</v>
      </c>
      <c r="H63" s="516"/>
      <c r="J63" s="421"/>
      <c r="K63" s="421"/>
      <c r="L63" s="565"/>
      <c r="M63" s="565"/>
      <c r="N63" s="184"/>
    </row>
    <row r="64" spans="1:14" ht="14.4">
      <c r="A64" s="219"/>
      <c r="B64" s="1" t="s">
        <v>496</v>
      </c>
      <c r="C64" s="219"/>
      <c r="D64" s="1" t="s">
        <v>497</v>
      </c>
      <c r="E64" s="219"/>
      <c r="F64" s="218"/>
      <c r="G64" s="221"/>
      <c r="H64" s="221"/>
      <c r="K64" s="184"/>
      <c r="L64" s="184"/>
      <c r="M64" s="184"/>
      <c r="N64" s="184"/>
    </row>
    <row r="65" spans="1:14" ht="14.25" customHeight="1">
      <c r="A65" s="219"/>
      <c r="B65" s="1" t="s">
        <v>498</v>
      </c>
      <c r="C65" s="219"/>
      <c r="D65" s="219"/>
      <c r="E65" s="219"/>
      <c r="F65" s="218"/>
      <c r="G65" s="221"/>
      <c r="H65" s="221"/>
      <c r="K65" s="184"/>
      <c r="L65" s="184"/>
      <c r="M65" s="184"/>
      <c r="N65" s="184"/>
    </row>
    <row r="66" spans="1:14" ht="14.4">
      <c r="A66" s="219"/>
      <c r="B66" s="219"/>
      <c r="C66" s="219"/>
      <c r="D66" s="219"/>
      <c r="E66" s="219"/>
      <c r="F66" s="218"/>
      <c r="G66" s="221"/>
      <c r="H66" s="221"/>
      <c r="K66" s="184"/>
      <c r="L66" s="184"/>
      <c r="M66" s="184"/>
      <c r="N66" s="184"/>
    </row>
    <row r="67" spans="1:14" ht="15.6">
      <c r="A67" s="528"/>
      <c r="B67" s="195" t="s">
        <v>516</v>
      </c>
      <c r="C67" s="529"/>
      <c r="D67" s="529"/>
      <c r="E67" s="529"/>
      <c r="F67" s="243"/>
      <c r="G67" s="516">
        <v>17944</v>
      </c>
      <c r="H67" s="516"/>
      <c r="J67" s="421"/>
      <c r="K67" s="421"/>
      <c r="L67" s="565"/>
      <c r="M67" s="565"/>
      <c r="N67" s="184"/>
    </row>
    <row r="68" spans="1:14" ht="14.4">
      <c r="A68" s="219"/>
      <c r="B68" s="1" t="s">
        <v>499</v>
      </c>
      <c r="C68" s="219"/>
      <c r="D68" s="1" t="s">
        <v>497</v>
      </c>
      <c r="E68" s="219"/>
      <c r="F68" s="218"/>
      <c r="G68" s="221"/>
      <c r="H68" s="221"/>
      <c r="K68" s="184"/>
      <c r="L68" s="184"/>
      <c r="M68" s="184"/>
      <c r="N68" s="184"/>
    </row>
    <row r="69" spans="1:14" ht="14.4">
      <c r="A69" s="219"/>
      <c r="B69" s="1" t="s">
        <v>498</v>
      </c>
      <c r="C69" s="219"/>
      <c r="D69" s="219"/>
      <c r="E69" s="219"/>
      <c r="F69" s="218"/>
      <c r="G69" s="221"/>
      <c r="H69" s="221"/>
      <c r="K69" s="184"/>
      <c r="L69" s="184"/>
      <c r="M69" s="184"/>
      <c r="N69" s="184"/>
    </row>
    <row r="70" spans="1:14" ht="15.6">
      <c r="A70" s="219"/>
      <c r="B70" s="219"/>
      <c r="C70" s="219"/>
      <c r="D70" s="219"/>
      <c r="E70" s="219"/>
      <c r="F70" s="218"/>
      <c r="G70" s="221"/>
      <c r="H70" s="221"/>
      <c r="J70" s="554"/>
      <c r="K70" s="554"/>
      <c r="L70" s="589"/>
      <c r="M70" s="184"/>
      <c r="N70" s="184"/>
    </row>
    <row r="71" spans="1:14" ht="17.399999999999999">
      <c r="A71" s="546"/>
      <c r="B71" s="601" t="s">
        <v>500</v>
      </c>
      <c r="C71" s="601"/>
      <c r="D71" s="601"/>
      <c r="E71" s="601"/>
      <c r="F71" s="601"/>
      <c r="G71" s="601"/>
      <c r="H71" s="539"/>
      <c r="J71" s="519"/>
      <c r="K71" s="519"/>
      <c r="L71" s="519"/>
      <c r="M71" s="583"/>
      <c r="N71" s="583"/>
    </row>
    <row r="72" spans="1:14" ht="15.6">
      <c r="A72" s="534"/>
      <c r="B72" s="195" t="s">
        <v>432</v>
      </c>
      <c r="C72" s="535"/>
      <c r="D72" s="535"/>
      <c r="E72" s="535"/>
      <c r="F72" s="243"/>
      <c r="G72" s="516">
        <v>12902</v>
      </c>
      <c r="H72" s="516"/>
      <c r="J72" s="421"/>
      <c r="K72" s="421"/>
      <c r="L72" s="565"/>
      <c r="M72" s="565"/>
      <c r="N72" s="184"/>
    </row>
    <row r="73" spans="1:14" ht="18.75" customHeight="1">
      <c r="A73" s="219"/>
      <c r="B73" s="1" t="s">
        <v>501</v>
      </c>
      <c r="C73" s="219"/>
      <c r="D73" s="1" t="s">
        <v>502</v>
      </c>
      <c r="E73" s="219"/>
      <c r="F73" s="218"/>
      <c r="G73" s="221"/>
      <c r="H73" s="221"/>
      <c r="K73" s="184"/>
      <c r="L73" s="184"/>
      <c r="M73" s="184"/>
      <c r="N73" s="184"/>
    </row>
    <row r="74" spans="1:14" ht="14.4">
      <c r="A74" s="536"/>
      <c r="B74" s="536"/>
      <c r="C74" s="536"/>
      <c r="D74" s="536"/>
      <c r="E74" s="536"/>
      <c r="F74" s="244"/>
      <c r="G74" s="512"/>
      <c r="H74" s="512"/>
      <c r="K74" s="184"/>
      <c r="L74" s="184"/>
      <c r="M74" s="184"/>
      <c r="N74" s="184"/>
    </row>
    <row r="75" spans="1:14" ht="15.6">
      <c r="A75" s="537"/>
      <c r="B75" s="195" t="s">
        <v>433</v>
      </c>
      <c r="C75" s="535"/>
      <c r="D75" s="535"/>
      <c r="E75" s="535"/>
      <c r="F75" s="243"/>
      <c r="G75" s="516">
        <v>18720</v>
      </c>
      <c r="H75" s="516"/>
      <c r="J75" s="421"/>
      <c r="K75" s="421"/>
      <c r="L75" s="565"/>
      <c r="M75" s="565"/>
      <c r="N75" s="184"/>
    </row>
    <row r="76" spans="1:14" ht="14.4">
      <c r="A76" s="219"/>
      <c r="B76" s="1" t="s">
        <v>503</v>
      </c>
      <c r="C76" s="219"/>
      <c r="D76" s="1" t="s">
        <v>502</v>
      </c>
      <c r="E76" s="219"/>
      <c r="F76" s="218"/>
      <c r="G76" s="221"/>
      <c r="H76" s="221"/>
      <c r="K76" s="184"/>
      <c r="L76" s="184"/>
      <c r="M76" s="184"/>
      <c r="N76" s="184"/>
    </row>
    <row r="77" spans="1:14">
      <c r="F77" s="29"/>
      <c r="K77" s="184"/>
      <c r="L77" s="184"/>
      <c r="M77" s="184"/>
      <c r="N77" s="184"/>
    </row>
    <row r="78" spans="1:14" ht="17.399999999999999">
      <c r="A78" s="546"/>
      <c r="B78" s="601" t="s">
        <v>504</v>
      </c>
      <c r="C78" s="601"/>
      <c r="D78" s="601"/>
      <c r="E78" s="601"/>
      <c r="F78" s="601"/>
      <c r="G78" s="601"/>
      <c r="H78" s="539"/>
      <c r="K78" s="184"/>
      <c r="L78" s="184"/>
      <c r="M78" s="184"/>
      <c r="N78" s="184"/>
    </row>
    <row r="79" spans="1:14" ht="15.6">
      <c r="A79" s="197"/>
      <c r="B79" s="195" t="s">
        <v>475</v>
      </c>
      <c r="C79" s="535"/>
      <c r="D79" s="535"/>
      <c r="E79" s="535"/>
      <c r="F79" s="243"/>
      <c r="G79" s="516">
        <v>2312</v>
      </c>
      <c r="H79" s="516"/>
      <c r="J79" s="421"/>
      <c r="K79" s="421"/>
      <c r="L79" s="565"/>
      <c r="M79" s="565"/>
      <c r="N79" s="184"/>
    </row>
    <row r="80" spans="1:14" ht="14.4">
      <c r="B80" s="1" t="s">
        <v>505</v>
      </c>
      <c r="H80" s="221"/>
      <c r="K80" s="184"/>
      <c r="L80" s="184"/>
      <c r="M80" s="184"/>
      <c r="N80" s="184"/>
    </row>
    <row r="81" spans="1:14" ht="14.4">
      <c r="H81" s="512"/>
      <c r="K81" s="184"/>
      <c r="L81" s="184"/>
      <c r="M81" s="184"/>
      <c r="N81" s="184"/>
    </row>
    <row r="82" spans="1:14" ht="17.399999999999999">
      <c r="A82" s="546"/>
      <c r="B82" s="601" t="s">
        <v>506</v>
      </c>
      <c r="C82" s="601"/>
      <c r="D82" s="601"/>
      <c r="E82" s="601"/>
      <c r="F82" s="601"/>
      <c r="G82" s="601"/>
      <c r="H82" s="516"/>
      <c r="J82" s="421"/>
      <c r="K82" s="421"/>
      <c r="L82" s="565"/>
      <c r="M82" s="565"/>
      <c r="N82" s="184"/>
    </row>
    <row r="83" spans="1:14" ht="15.6">
      <c r="A83" s="534"/>
      <c r="B83" s="195" t="s">
        <v>1075</v>
      </c>
      <c r="C83" s="535"/>
      <c r="D83" s="535"/>
      <c r="E83" s="535"/>
      <c r="F83" s="243"/>
      <c r="G83" s="516">
        <v>5786</v>
      </c>
      <c r="K83" s="184"/>
      <c r="L83" s="184"/>
      <c r="M83" s="184"/>
      <c r="N83" s="184"/>
    </row>
    <row r="84" spans="1:14" ht="14.4">
      <c r="A84" s="219"/>
      <c r="B84" s="1" t="s">
        <v>507</v>
      </c>
      <c r="C84" s="219"/>
      <c r="D84" s="219"/>
      <c r="E84" s="219"/>
      <c r="F84" s="218"/>
      <c r="G84" s="221"/>
      <c r="K84" s="184"/>
      <c r="L84" s="184"/>
      <c r="M84" s="184"/>
      <c r="N84" s="184"/>
    </row>
    <row r="85" spans="1:14" ht="17.399999999999999">
      <c r="A85" s="536"/>
      <c r="B85" s="536"/>
      <c r="C85" s="536"/>
      <c r="D85" s="536"/>
      <c r="E85" s="536"/>
      <c r="F85" s="244"/>
      <c r="G85" s="512"/>
      <c r="H85" s="544"/>
      <c r="K85" s="184"/>
      <c r="L85" s="184"/>
      <c r="M85" s="184"/>
      <c r="N85" s="184"/>
    </row>
    <row r="86" spans="1:14" ht="15.6">
      <c r="A86" s="534"/>
      <c r="B86" s="195" t="s">
        <v>1076</v>
      </c>
      <c r="C86" s="535"/>
      <c r="D86" s="535"/>
      <c r="E86" s="535"/>
      <c r="F86" s="243"/>
      <c r="G86" s="516">
        <v>6028</v>
      </c>
      <c r="H86" s="516"/>
      <c r="J86" s="421"/>
      <c r="K86" s="421"/>
      <c r="L86" s="565"/>
      <c r="M86" s="565"/>
      <c r="N86" s="184"/>
    </row>
    <row r="87" spans="1:14" ht="14.4">
      <c r="A87" s="219"/>
      <c r="B87" s="1" t="s">
        <v>508</v>
      </c>
      <c r="C87" s="219"/>
      <c r="D87" s="219"/>
      <c r="E87" s="219"/>
      <c r="F87" s="218"/>
      <c r="G87" s="221"/>
      <c r="H87" s="221"/>
      <c r="K87" s="184"/>
      <c r="L87" s="184"/>
      <c r="M87" s="184"/>
      <c r="N87" s="184"/>
    </row>
    <row r="88" spans="1:14" ht="14.4">
      <c r="H88" s="512"/>
      <c r="K88" s="184"/>
      <c r="L88" s="184"/>
      <c r="M88" s="184"/>
      <c r="N88" s="184"/>
    </row>
    <row r="89" spans="1:14" ht="15">
      <c r="H89" s="516"/>
      <c r="J89" s="421"/>
      <c r="K89" s="421"/>
      <c r="L89" s="565"/>
      <c r="M89" s="565"/>
      <c r="N89" s="184"/>
    </row>
    <row r="90" spans="1:14" ht="14.4">
      <c r="H90" s="221"/>
      <c r="K90" s="184"/>
      <c r="L90" s="184"/>
      <c r="M90" s="184"/>
      <c r="N90" s="184"/>
    </row>
    <row r="91" spans="1:14">
      <c r="K91" s="184"/>
      <c r="L91" s="184"/>
      <c r="M91" s="184"/>
      <c r="N91" s="184"/>
    </row>
    <row r="92" spans="1:14" ht="18">
      <c r="E92" s="171" t="s">
        <v>0</v>
      </c>
      <c r="F92" s="171"/>
      <c r="G92" s="506"/>
      <c r="K92" s="184"/>
      <c r="L92" s="184"/>
      <c r="M92" s="184"/>
      <c r="N92" s="184"/>
    </row>
    <row r="93" spans="1:14" ht="15">
      <c r="E93" s="172" t="s">
        <v>1</v>
      </c>
      <c r="F93" s="172"/>
      <c r="G93" s="507"/>
      <c r="K93" s="184"/>
      <c r="L93" s="184"/>
      <c r="M93" s="184"/>
      <c r="N93" s="184"/>
    </row>
    <row r="94" spans="1:14" ht="15.6">
      <c r="E94" s="172" t="s">
        <v>907</v>
      </c>
      <c r="F94" s="172"/>
      <c r="G94" s="508" t="s">
        <v>749</v>
      </c>
      <c r="K94" s="184"/>
      <c r="L94" s="184"/>
      <c r="M94" s="184"/>
      <c r="N94" s="184"/>
    </row>
    <row r="95" spans="1:14" ht="18">
      <c r="E95" s="396" t="s">
        <v>898</v>
      </c>
      <c r="F95" s="210"/>
      <c r="H95" s="506"/>
      <c r="K95" s="184"/>
      <c r="L95" s="184"/>
      <c r="M95" s="184"/>
      <c r="N95" s="184"/>
    </row>
    <row r="96" spans="1:14" ht="17.399999999999999">
      <c r="G96" s="515"/>
      <c r="H96" s="507"/>
      <c r="K96" s="184"/>
      <c r="L96" s="184"/>
      <c r="M96" s="184"/>
      <c r="N96" s="184"/>
    </row>
    <row r="97" spans="1:14" ht="21">
      <c r="A97" s="187" t="s">
        <v>509</v>
      </c>
      <c r="B97" s="188"/>
      <c r="C97" s="188"/>
      <c r="D97" s="188"/>
      <c r="E97" s="188"/>
      <c r="F97" s="241"/>
      <c r="G97" s="511" t="s">
        <v>87</v>
      </c>
      <c r="H97" s="508"/>
      <c r="K97" s="184"/>
      <c r="L97" s="184"/>
      <c r="M97" s="184"/>
      <c r="N97" s="184"/>
    </row>
    <row r="98" spans="1:14">
      <c r="K98" s="184"/>
      <c r="L98" s="184"/>
      <c r="M98" s="184"/>
      <c r="N98" s="184"/>
    </row>
    <row r="99" spans="1:14" ht="17.399999999999999">
      <c r="F99" s="29"/>
      <c r="H99" s="515"/>
      <c r="J99" s="554"/>
      <c r="K99" s="554"/>
      <c r="L99" s="589"/>
      <c r="M99" s="184"/>
      <c r="N99" s="184"/>
    </row>
    <row r="100" spans="1:14" ht="17.399999999999999">
      <c r="A100" s="197"/>
      <c r="B100" s="195" t="s">
        <v>476</v>
      </c>
      <c r="C100" s="193"/>
      <c r="D100" s="193"/>
      <c r="E100" s="193"/>
      <c r="F100" s="243"/>
      <c r="G100" s="516">
        <v>3727</v>
      </c>
      <c r="H100" s="511"/>
      <c r="J100" s="519"/>
      <c r="K100" s="519"/>
      <c r="L100" s="519"/>
      <c r="M100" s="583"/>
      <c r="N100" s="583"/>
    </row>
    <row r="101" spans="1:14">
      <c r="B101" s="1" t="s">
        <v>855</v>
      </c>
      <c r="D101" s="1" t="s">
        <v>856</v>
      </c>
      <c r="K101" s="184"/>
      <c r="L101" s="184"/>
      <c r="M101" s="184"/>
      <c r="N101" s="184"/>
    </row>
    <row r="102" spans="1:14">
      <c r="B102" s="1" t="s">
        <v>522</v>
      </c>
      <c r="K102" s="184"/>
      <c r="L102" s="184"/>
      <c r="M102" s="184"/>
      <c r="N102" s="184"/>
    </row>
    <row r="103" spans="1:14" ht="15">
      <c r="H103" s="516"/>
      <c r="J103" s="421"/>
      <c r="K103" s="421"/>
      <c r="L103" s="565"/>
      <c r="M103" s="565"/>
      <c r="N103" s="184"/>
    </row>
    <row r="104" spans="1:14" ht="15.6">
      <c r="A104" s="197"/>
      <c r="B104" s="195" t="s">
        <v>517</v>
      </c>
      <c r="C104" s="193"/>
      <c r="D104" s="193"/>
      <c r="E104" s="193"/>
      <c r="F104" s="243"/>
      <c r="G104" s="516">
        <v>3992</v>
      </c>
      <c r="K104" s="184"/>
      <c r="L104" s="184"/>
      <c r="M104" s="184"/>
      <c r="N104" s="184"/>
    </row>
    <row r="105" spans="1:14" ht="14.4">
      <c r="B105" s="1" t="s">
        <v>474</v>
      </c>
      <c r="C105"/>
      <c r="D105"/>
      <c r="E105"/>
      <c r="F105" s="218"/>
      <c r="G105" s="221"/>
      <c r="K105" s="184"/>
      <c r="L105" s="184"/>
      <c r="M105" s="184"/>
      <c r="N105" s="184"/>
    </row>
    <row r="106" spans="1:14" ht="14.4">
      <c r="B106" s="194"/>
      <c r="C106" s="194"/>
      <c r="D106" s="194"/>
      <c r="E106" s="194"/>
      <c r="F106" s="244"/>
      <c r="G106" s="512"/>
      <c r="K106" s="184"/>
      <c r="L106" s="184"/>
      <c r="M106" s="184"/>
      <c r="N106" s="184"/>
    </row>
    <row r="107" spans="1:14" ht="15.6">
      <c r="A107" s="197"/>
      <c r="B107" s="195" t="s">
        <v>436</v>
      </c>
      <c r="C107" s="193"/>
      <c r="D107" s="193"/>
      <c r="E107" s="193"/>
      <c r="F107" s="243"/>
      <c r="G107" s="516">
        <v>1921</v>
      </c>
      <c r="H107" s="516"/>
      <c r="J107" s="421"/>
      <c r="K107" s="421"/>
      <c r="L107" s="565"/>
      <c r="M107" s="565"/>
      <c r="N107" s="184"/>
    </row>
    <row r="108" spans="1:14" ht="14.4">
      <c r="B108" s="1" t="s">
        <v>473</v>
      </c>
      <c r="C108"/>
      <c r="D108"/>
      <c r="E108"/>
      <c r="F108" s="218"/>
      <c r="G108" s="221"/>
      <c r="H108" s="221"/>
      <c r="K108" s="184"/>
      <c r="L108" s="184"/>
      <c r="M108" s="184"/>
      <c r="N108" s="184"/>
    </row>
    <row r="109" spans="1:14" ht="14.4">
      <c r="H109" s="512"/>
      <c r="K109" s="184"/>
      <c r="L109" s="184"/>
      <c r="M109" s="184"/>
      <c r="N109" s="184"/>
    </row>
    <row r="110" spans="1:14" ht="15.6">
      <c r="A110" s="197"/>
      <c r="B110" s="195" t="s">
        <v>434</v>
      </c>
      <c r="C110" s="193"/>
      <c r="D110" s="193"/>
      <c r="E110" s="193"/>
      <c r="F110" s="243"/>
      <c r="G110" s="516">
        <v>702</v>
      </c>
      <c r="H110" s="516"/>
      <c r="J110" s="421"/>
      <c r="K110" s="421"/>
      <c r="L110" s="565"/>
      <c r="M110" s="565"/>
      <c r="N110" s="184"/>
    </row>
    <row r="111" spans="1:14" ht="14.4">
      <c r="B111" s="1" t="s">
        <v>510</v>
      </c>
      <c r="C111"/>
      <c r="D111"/>
      <c r="E111"/>
      <c r="F111" s="218"/>
      <c r="G111" s="221"/>
      <c r="H111" s="221"/>
      <c r="K111" s="184"/>
      <c r="L111" s="184"/>
      <c r="M111" s="184"/>
      <c r="N111" s="184"/>
    </row>
    <row r="112" spans="1:14">
      <c r="K112" s="184"/>
      <c r="L112" s="184"/>
      <c r="M112" s="184"/>
      <c r="N112" s="184"/>
    </row>
    <row r="113" spans="1:14" ht="15.6">
      <c r="A113" s="197"/>
      <c r="B113" s="195" t="s">
        <v>518</v>
      </c>
      <c r="C113" s="193"/>
      <c r="D113" s="193"/>
      <c r="E113" s="193"/>
      <c r="F113" s="243"/>
      <c r="G113" s="516">
        <v>740</v>
      </c>
      <c r="H113" s="516"/>
      <c r="J113" s="421"/>
      <c r="K113" s="421"/>
      <c r="L113" s="565"/>
      <c r="M113" s="565"/>
      <c r="N113" s="184"/>
    </row>
    <row r="114" spans="1:14" ht="14.4">
      <c r="B114" s="1" t="s">
        <v>511</v>
      </c>
      <c r="C114"/>
      <c r="D114"/>
      <c r="E114"/>
      <c r="F114" s="218"/>
      <c r="G114" s="221"/>
      <c r="H114" s="221"/>
      <c r="K114" s="184"/>
      <c r="L114" s="184"/>
      <c r="M114" s="184"/>
      <c r="N114" s="184"/>
    </row>
    <row r="115" spans="1:14" ht="14.4">
      <c r="C115"/>
      <c r="D115"/>
      <c r="E115"/>
      <c r="F115" s="218"/>
      <c r="G115" s="221"/>
      <c r="K115" s="184"/>
      <c r="L115" s="184"/>
      <c r="M115" s="184"/>
      <c r="N115" s="184"/>
    </row>
    <row r="116" spans="1:14" ht="15.6">
      <c r="C116"/>
      <c r="D116"/>
      <c r="E116"/>
      <c r="F116" s="218"/>
      <c r="G116" s="221"/>
      <c r="H116" s="516"/>
      <c r="J116" s="421"/>
      <c r="K116" s="421"/>
      <c r="L116" s="565"/>
      <c r="M116" s="565"/>
      <c r="N116" s="184"/>
    </row>
    <row r="117" spans="1:14" ht="14.4">
      <c r="H117" s="221"/>
      <c r="K117" s="184"/>
      <c r="L117" s="184"/>
      <c r="M117" s="184"/>
      <c r="N117" s="184"/>
    </row>
    <row r="118" spans="1:14" ht="14.4">
      <c r="H118" s="221"/>
      <c r="K118" s="184"/>
      <c r="L118" s="184"/>
      <c r="M118" s="184"/>
      <c r="N118" s="184"/>
    </row>
    <row r="119" spans="1:14" ht="18">
      <c r="E119" s="171" t="s">
        <v>0</v>
      </c>
      <c r="F119" s="171"/>
      <c r="G119" s="506"/>
      <c r="H119" s="221"/>
      <c r="K119" s="184"/>
      <c r="L119" s="184"/>
      <c r="M119" s="184"/>
      <c r="N119" s="184"/>
    </row>
    <row r="120" spans="1:14" ht="15">
      <c r="E120" s="172" t="s">
        <v>1</v>
      </c>
      <c r="F120" s="172"/>
      <c r="G120" s="507"/>
      <c r="K120" s="184"/>
      <c r="L120" s="184"/>
      <c r="M120" s="184"/>
      <c r="N120" s="184"/>
    </row>
    <row r="121" spans="1:14" ht="15.6">
      <c r="E121" s="172" t="s">
        <v>907</v>
      </c>
      <c r="F121" s="172"/>
      <c r="G121" s="508" t="s">
        <v>749</v>
      </c>
      <c r="K121" s="184"/>
      <c r="L121" s="184"/>
      <c r="M121" s="184"/>
      <c r="N121" s="184"/>
    </row>
    <row r="122" spans="1:14" ht="18">
      <c r="E122" s="396" t="s">
        <v>898</v>
      </c>
      <c r="F122" s="210"/>
      <c r="H122" s="506"/>
      <c r="K122" s="184"/>
      <c r="L122" s="184"/>
      <c r="M122" s="184"/>
      <c r="N122" s="184"/>
    </row>
    <row r="123" spans="1:14" ht="17.399999999999999">
      <c r="G123" s="515"/>
      <c r="H123" s="507"/>
      <c r="K123" s="184"/>
      <c r="L123" s="184"/>
      <c r="M123" s="184"/>
      <c r="N123" s="184"/>
    </row>
    <row r="124" spans="1:14" ht="21">
      <c r="A124" s="187" t="s">
        <v>523</v>
      </c>
      <c r="B124" s="188"/>
      <c r="C124" s="188"/>
      <c r="D124" s="188"/>
      <c r="E124" s="188"/>
      <c r="F124" s="241"/>
      <c r="G124" s="511" t="s">
        <v>87</v>
      </c>
      <c r="H124" s="508"/>
      <c r="K124" s="184"/>
      <c r="L124" s="184"/>
      <c r="M124" s="184"/>
      <c r="N124" s="184"/>
    </row>
    <row r="125" spans="1:14" ht="14.4">
      <c r="C125"/>
      <c r="D125"/>
      <c r="E125"/>
      <c r="F125" s="218"/>
      <c r="G125" s="221"/>
      <c r="K125" s="184"/>
      <c r="L125" s="184"/>
      <c r="M125" s="184"/>
      <c r="N125" s="184"/>
    </row>
    <row r="126" spans="1:14" ht="17.399999999999999">
      <c r="A126" s="200" t="s">
        <v>524</v>
      </c>
      <c r="B126" s="200"/>
      <c r="C126" s="200"/>
      <c r="D126" s="200"/>
      <c r="E126" s="200"/>
      <c r="F126" s="200"/>
      <c r="G126" s="518"/>
      <c r="H126" s="515"/>
      <c r="J126" s="554"/>
      <c r="K126" s="554"/>
      <c r="L126" s="589"/>
      <c r="M126" s="184"/>
      <c r="N126" s="184"/>
    </row>
    <row r="127" spans="1:14" ht="17.399999999999999">
      <c r="A127" s="189"/>
      <c r="B127" s="195" t="s">
        <v>1072</v>
      </c>
      <c r="C127" s="190"/>
      <c r="D127" s="190"/>
      <c r="E127" s="190"/>
      <c r="F127" s="243"/>
      <c r="G127" s="516">
        <v>91980</v>
      </c>
      <c r="H127" s="511"/>
      <c r="J127" s="519"/>
      <c r="K127" s="519"/>
      <c r="L127" s="519"/>
      <c r="M127" s="583"/>
      <c r="N127" s="583"/>
    </row>
    <row r="128" spans="1:14" ht="14.4">
      <c r="A128"/>
      <c r="B128" s="1" t="s">
        <v>525</v>
      </c>
      <c r="D128" s="1" t="s">
        <v>28</v>
      </c>
      <c r="E128"/>
      <c r="F128" s="218"/>
      <c r="G128" s="221"/>
      <c r="H128" s="221"/>
      <c r="K128" s="184"/>
      <c r="L128" s="184"/>
      <c r="M128" s="184"/>
      <c r="N128" s="184"/>
    </row>
    <row r="129" spans="1:14" ht="17.399999999999999">
      <c r="A129"/>
      <c r="B129" s="1" t="s">
        <v>29</v>
      </c>
      <c r="D129" s="1" t="s">
        <v>30</v>
      </c>
      <c r="E129"/>
      <c r="F129" s="218"/>
      <c r="G129" s="221"/>
      <c r="H129" s="518"/>
      <c r="K129" s="184"/>
      <c r="L129" s="184"/>
      <c r="M129" s="184"/>
      <c r="N129" s="184"/>
    </row>
    <row r="130" spans="1:14" ht="15.6">
      <c r="A130" s="191"/>
      <c r="B130" s="195" t="s">
        <v>31</v>
      </c>
      <c r="C130" s="192"/>
      <c r="D130" s="192"/>
      <c r="E130" s="192"/>
      <c r="F130" s="243"/>
      <c r="G130" s="516">
        <v>91935</v>
      </c>
      <c r="H130" s="516"/>
      <c r="J130" s="421"/>
      <c r="K130" s="421"/>
      <c r="L130" s="565"/>
      <c r="M130" s="565"/>
      <c r="N130" s="184"/>
    </row>
    <row r="131" spans="1:14" ht="14.4">
      <c r="A131"/>
      <c r="B131" s="1" t="s">
        <v>525</v>
      </c>
      <c r="D131" s="1" t="s">
        <v>28</v>
      </c>
      <c r="E131"/>
      <c r="F131" s="218"/>
      <c r="G131" s="221"/>
      <c r="H131" s="221"/>
      <c r="K131" s="184"/>
      <c r="L131" s="184"/>
      <c r="M131" s="184"/>
      <c r="N131" s="184"/>
    </row>
    <row r="132" spans="1:14" ht="14.4">
      <c r="A132"/>
      <c r="B132" s="1" t="s">
        <v>29</v>
      </c>
      <c r="D132" s="1" t="s">
        <v>33</v>
      </c>
      <c r="E132"/>
      <c r="F132" s="218"/>
      <c r="G132" s="221"/>
      <c r="H132" s="221"/>
      <c r="K132" s="184"/>
      <c r="L132" s="184"/>
      <c r="M132" s="184"/>
      <c r="N132" s="184"/>
    </row>
    <row r="133" spans="1:14" ht="15.6">
      <c r="C133"/>
      <c r="D133"/>
      <c r="E133"/>
      <c r="F133" s="218"/>
      <c r="G133" s="221"/>
      <c r="H133" s="516"/>
      <c r="J133" s="421"/>
      <c r="K133" s="421"/>
      <c r="L133" s="565"/>
      <c r="M133" s="565"/>
      <c r="N133" s="184"/>
    </row>
    <row r="134" spans="1:14" ht="15.6">
      <c r="A134" s="191"/>
      <c r="B134" s="195" t="s">
        <v>34</v>
      </c>
      <c r="C134" s="192"/>
      <c r="D134" s="192"/>
      <c r="E134" s="192"/>
      <c r="F134" s="243"/>
      <c r="G134" s="516">
        <v>94260</v>
      </c>
      <c r="H134" s="221"/>
      <c r="K134" s="184"/>
      <c r="L134" s="184"/>
      <c r="M134" s="184"/>
      <c r="N134" s="184"/>
    </row>
    <row r="135" spans="1:14" ht="14.4">
      <c r="A135"/>
      <c r="B135" s="1" t="s">
        <v>525</v>
      </c>
      <c r="D135" s="1" t="s">
        <v>35</v>
      </c>
      <c r="E135"/>
      <c r="F135" s="218"/>
      <c r="G135" s="221"/>
      <c r="H135" s="221"/>
      <c r="K135" s="184"/>
      <c r="L135" s="184"/>
      <c r="M135" s="184"/>
      <c r="N135" s="184"/>
    </row>
    <row r="136" spans="1:14" ht="14.4">
      <c r="A136"/>
      <c r="B136" s="1" t="s">
        <v>29</v>
      </c>
      <c r="D136" s="1" t="s">
        <v>33</v>
      </c>
      <c r="E136"/>
      <c r="F136" s="218"/>
      <c r="G136" s="221"/>
      <c r="H136" s="221"/>
      <c r="K136" s="184"/>
      <c r="L136" s="184"/>
      <c r="M136" s="184"/>
      <c r="N136" s="184"/>
    </row>
    <row r="137" spans="1:14" ht="15.6">
      <c r="C137"/>
      <c r="D137"/>
      <c r="E137"/>
      <c r="F137" s="218"/>
      <c r="G137" s="221"/>
      <c r="H137" s="516"/>
      <c r="J137" s="421"/>
      <c r="K137" s="421"/>
      <c r="L137" s="565"/>
      <c r="M137" s="565"/>
      <c r="N137" s="184"/>
    </row>
    <row r="138" spans="1:14" ht="15.6">
      <c r="A138" s="191"/>
      <c r="B138" s="195" t="s">
        <v>36</v>
      </c>
      <c r="C138" s="192"/>
      <c r="D138" s="192"/>
      <c r="E138" s="192"/>
      <c r="F138" s="243"/>
      <c r="G138" s="516">
        <v>112180</v>
      </c>
      <c r="H138" s="221"/>
      <c r="K138" s="184"/>
      <c r="L138" s="184"/>
      <c r="M138" s="184"/>
      <c r="N138" s="184"/>
    </row>
    <row r="139" spans="1:14" ht="14.4">
      <c r="A139"/>
      <c r="B139" s="1" t="s">
        <v>526</v>
      </c>
      <c r="D139" s="1" t="s">
        <v>35</v>
      </c>
      <c r="E139"/>
      <c r="F139" s="218"/>
      <c r="G139" s="221"/>
      <c r="H139" s="221"/>
      <c r="K139" s="184"/>
      <c r="L139" s="184"/>
      <c r="M139" s="184"/>
      <c r="N139" s="184"/>
    </row>
    <row r="140" spans="1:14" ht="14.4">
      <c r="A140"/>
      <c r="B140" s="1" t="s">
        <v>29</v>
      </c>
      <c r="D140" s="1" t="s">
        <v>33</v>
      </c>
      <c r="E140"/>
      <c r="F140" s="218"/>
      <c r="G140" s="221"/>
      <c r="H140" s="221"/>
      <c r="K140" s="184"/>
      <c r="L140" s="184"/>
      <c r="M140" s="184"/>
      <c r="N140" s="184"/>
    </row>
    <row r="141" spans="1:14" ht="15.6">
      <c r="C141"/>
      <c r="D141"/>
      <c r="E141"/>
      <c r="F141" s="218"/>
      <c r="G141" s="221"/>
      <c r="H141" s="516"/>
      <c r="J141" s="421"/>
      <c r="K141" s="421"/>
      <c r="L141" s="565"/>
      <c r="M141" s="565"/>
      <c r="N141" s="184"/>
    </row>
    <row r="142" spans="1:14" ht="15.6">
      <c r="A142" s="191"/>
      <c r="B142" s="195" t="s">
        <v>37</v>
      </c>
      <c r="C142" s="192"/>
      <c r="D142" s="192"/>
      <c r="E142" s="192"/>
      <c r="F142" s="243"/>
      <c r="G142" s="516">
        <v>143850</v>
      </c>
      <c r="H142" s="221"/>
      <c r="K142" s="184"/>
      <c r="L142" s="184"/>
      <c r="M142" s="184"/>
      <c r="N142" s="184"/>
    </row>
    <row r="143" spans="1:14" ht="14.4">
      <c r="A143"/>
      <c r="B143" s="1" t="s">
        <v>527</v>
      </c>
      <c r="D143" s="1" t="s">
        <v>28</v>
      </c>
      <c r="E143"/>
      <c r="F143" s="218"/>
      <c r="G143" s="221"/>
      <c r="H143" s="221"/>
      <c r="K143" s="184"/>
      <c r="L143" s="184"/>
      <c r="M143" s="184"/>
      <c r="N143" s="184"/>
    </row>
    <row r="144" spans="1:14" ht="14.4">
      <c r="A144"/>
      <c r="B144" s="1" t="s">
        <v>29</v>
      </c>
      <c r="D144" s="1" t="s">
        <v>30</v>
      </c>
      <c r="E144"/>
      <c r="F144" s="218"/>
      <c r="G144" s="221"/>
      <c r="H144" s="221"/>
      <c r="K144" s="184"/>
      <c r="L144" s="184"/>
      <c r="M144" s="184"/>
      <c r="N144" s="184"/>
    </row>
    <row r="145" spans="1:14" ht="15.6">
      <c r="A145"/>
      <c r="E145"/>
      <c r="F145" s="218"/>
      <c r="G145" s="221"/>
      <c r="H145" s="516"/>
      <c r="J145" s="421"/>
      <c r="K145" s="421"/>
      <c r="L145" s="565"/>
      <c r="M145" s="565"/>
      <c r="N145" s="184"/>
    </row>
    <row r="146" spans="1:14" ht="15.6">
      <c r="A146" s="191"/>
      <c r="B146" s="195" t="s">
        <v>38</v>
      </c>
      <c r="C146" s="192"/>
      <c r="D146" s="192"/>
      <c r="E146" s="192"/>
      <c r="F146" s="243"/>
      <c r="G146" s="516">
        <v>146570</v>
      </c>
      <c r="H146" s="221"/>
      <c r="K146" s="184"/>
      <c r="L146" s="184"/>
      <c r="M146" s="184"/>
      <c r="N146" s="184"/>
    </row>
    <row r="147" spans="1:14" ht="14.4">
      <c r="A147"/>
      <c r="B147" s="1" t="s">
        <v>527</v>
      </c>
      <c r="D147" s="1" t="s">
        <v>28</v>
      </c>
      <c r="E147"/>
      <c r="F147" s="218"/>
      <c r="G147" s="221"/>
      <c r="H147" s="221"/>
      <c r="K147" s="184"/>
      <c r="L147" s="184"/>
      <c r="M147" s="184"/>
      <c r="N147" s="184"/>
    </row>
    <row r="148" spans="1:14" ht="14.4">
      <c r="A148"/>
      <c r="B148" s="1" t="s">
        <v>32</v>
      </c>
      <c r="D148" s="1" t="s">
        <v>33</v>
      </c>
      <c r="E148"/>
      <c r="F148" s="218"/>
      <c r="G148" s="221"/>
      <c r="H148" s="221"/>
      <c r="K148" s="184"/>
      <c r="L148" s="184"/>
      <c r="M148" s="184"/>
      <c r="N148" s="184"/>
    </row>
    <row r="149" spans="1:14" ht="15.6">
      <c r="A149"/>
      <c r="E149"/>
      <c r="F149" s="218"/>
      <c r="G149" s="221"/>
      <c r="H149" s="516"/>
      <c r="J149" s="421"/>
      <c r="K149" s="421"/>
      <c r="L149" s="565"/>
      <c r="M149" s="565"/>
      <c r="N149" s="184"/>
    </row>
    <row r="150" spans="1:14" ht="15.6">
      <c r="A150" s="191"/>
      <c r="B150" s="195" t="s">
        <v>39</v>
      </c>
      <c r="C150" s="192"/>
      <c r="D150" s="192"/>
      <c r="E150" s="192"/>
      <c r="F150" s="243"/>
      <c r="G150" s="516">
        <v>150805</v>
      </c>
      <c r="H150" s="221"/>
      <c r="K150" s="184"/>
      <c r="L150" s="184"/>
      <c r="M150" s="184"/>
      <c r="N150" s="184"/>
    </row>
    <row r="151" spans="1:14" ht="14.4">
      <c r="A151"/>
      <c r="B151" s="1" t="s">
        <v>527</v>
      </c>
      <c r="D151" s="1" t="s">
        <v>35</v>
      </c>
      <c r="E151"/>
      <c r="F151" s="218"/>
      <c r="G151" s="221"/>
      <c r="H151" s="221"/>
      <c r="K151" s="184"/>
      <c r="L151" s="184"/>
      <c r="M151" s="184"/>
      <c r="N151" s="184"/>
    </row>
    <row r="152" spans="1:14" ht="14.4">
      <c r="A152"/>
      <c r="B152" s="1" t="s">
        <v>32</v>
      </c>
      <c r="D152" s="1" t="s">
        <v>33</v>
      </c>
      <c r="E152"/>
      <c r="F152" s="218"/>
      <c r="G152" s="221"/>
      <c r="H152" s="221"/>
      <c r="K152" s="184"/>
      <c r="L152" s="184"/>
      <c r="M152" s="184"/>
      <c r="N152" s="184"/>
    </row>
    <row r="153" spans="1:14" ht="15">
      <c r="H153" s="516"/>
      <c r="J153" s="421"/>
      <c r="K153" s="421"/>
      <c r="L153" s="565"/>
      <c r="M153" s="565"/>
      <c r="N153" s="184"/>
    </row>
    <row r="154" spans="1:14" ht="14.4">
      <c r="H154" s="221"/>
      <c r="K154" s="34"/>
      <c r="L154" s="34"/>
      <c r="M154" s="34"/>
      <c r="N154" s="34"/>
    </row>
    <row r="155" spans="1:14" ht="14.4">
      <c r="H155" s="221"/>
    </row>
    <row r="168" spans="7:8">
      <c r="G168" s="523"/>
    </row>
    <row r="171" spans="7:8">
      <c r="H171" s="523"/>
    </row>
  </sheetData>
  <mergeCells count="5">
    <mergeCell ref="A46:G46"/>
    <mergeCell ref="B62:G62"/>
    <mergeCell ref="B71:G71"/>
    <mergeCell ref="B78:G78"/>
    <mergeCell ref="B82:G82"/>
  </mergeCells>
  <hyperlinks>
    <hyperlink ref="E6" r:id="rId1" xr:uid="{BCFA082E-9A3D-004B-8F9D-C8C0D633530E}"/>
    <hyperlink ref="E43" r:id="rId2" xr:uid="{9A4C3A17-5C28-6E47-98B1-8F2AB7A625E2}"/>
    <hyperlink ref="E95" r:id="rId3" xr:uid="{14895FAD-6E00-5C47-9FF2-9C7642C14BC9}"/>
    <hyperlink ref="E122" r:id="rId4" xr:uid="{8736E034-7E0B-5447-8073-2B425B7508A6}"/>
    <hyperlink ref="G5" location="'Table of Contents'!A1" display="Contents" xr:uid="{352B6D90-2AA2-477D-BE26-4FAA991099F4}"/>
    <hyperlink ref="G42" location="'Table of Contents'!A1" display="Contents" xr:uid="{A3B03E81-27A5-421D-AC40-19F703E02FF6}"/>
    <hyperlink ref="G94" location="'Table of Contents'!A1" display="Contents" xr:uid="{420FBAE5-CB3D-4D78-A3BE-C911507B761A}"/>
    <hyperlink ref="G121" location="'Table of Contents'!A1" display="Contents" xr:uid="{CEE5A518-7DD6-4EAB-B105-1BF1F2AC79D7}"/>
  </hyperlinks>
  <pageMargins left="0.5" right="0.4" top="0.5" bottom="0.82222222222222197" header="0.51180555555555596" footer="0.5"/>
  <pageSetup scale="96" firstPageNumber="26" fitToHeight="5" orientation="portrait" useFirstPageNumber="1" r:id="rId5"/>
  <headerFooter alignWithMargins="0">
    <oddFooter>&amp;L&amp;"Calibri,Regular"&amp;8&amp;K000000Prices FCA Armstrong, IA
Subject to Change Without Notice&amp;C&amp;"Calibri,Regular"&amp;8&amp;K000000&amp;A
&amp;P&amp;R&amp;"Calibri,Regular"&amp;8&amp;K000000Effective 09/23/2024</oddFooter>
  </headerFooter>
  <rowBreaks count="4" manualBreakCount="4">
    <brk id="35" max="6" man="1"/>
    <brk id="69" max="6" man="1"/>
    <brk id="87" max="6" man="1"/>
    <brk id="114" max="6" man="1"/>
  </rowBreaks>
  <drawing r:id="rId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7514-5D12-DC47-9ACD-0D3467E07BA8}">
  <sheetPr>
    <pageSetUpPr fitToPage="1"/>
  </sheetPr>
  <dimension ref="A1:II28"/>
  <sheetViews>
    <sheetView view="pageBreakPreview" zoomScaleNormal="100" zoomScaleSheetLayoutView="100" workbookViewId="0">
      <selection activeCell="H9" sqref="H9"/>
    </sheetView>
  </sheetViews>
  <sheetFormatPr defaultColWidth="9.88671875" defaultRowHeight="14.4" customHeight="1"/>
  <cols>
    <col min="1" max="1" width="2.44140625" style="41" customWidth="1"/>
    <col min="2" max="2" width="23.6640625" style="41" customWidth="1"/>
    <col min="3" max="3" width="24.44140625" style="41" customWidth="1"/>
    <col min="4" max="4" width="3.88671875" style="41" customWidth="1"/>
    <col min="5" max="5" width="19.6640625" style="41" customWidth="1"/>
    <col min="6" max="6" width="13" style="235" customWidth="1"/>
    <col min="7" max="7" width="18.44140625" style="235" customWidth="1"/>
    <col min="8" max="8" width="15.88671875" style="165" bestFit="1" customWidth="1"/>
    <col min="9" max="10" width="15.88671875" style="183" customWidth="1"/>
    <col min="11" max="11" width="24.6640625" style="41" bestFit="1" customWidth="1"/>
    <col min="12" max="15" width="11.33203125" style="41" bestFit="1" customWidth="1"/>
    <col min="16" max="243" width="10" style="41" customWidth="1"/>
    <col min="244" max="16384" width="9.88671875" style="42"/>
  </cols>
  <sheetData>
    <row r="1" spans="1:8" ht="14.4" customHeight="1">
      <c r="A1" s="40"/>
      <c r="B1" s="40"/>
      <c r="C1" s="40"/>
      <c r="D1" s="40"/>
      <c r="E1" s="40"/>
      <c r="F1" s="222"/>
      <c r="G1" s="222"/>
    </row>
    <row r="2" spans="1:8" ht="14.4" customHeight="1">
      <c r="A2" s="40"/>
      <c r="B2" s="40"/>
      <c r="C2" s="40"/>
      <c r="D2" s="40"/>
      <c r="E2" s="40"/>
      <c r="F2" s="222"/>
      <c r="G2" s="222"/>
    </row>
    <row r="3" spans="1:8" ht="18" customHeight="1">
      <c r="A3" s="40"/>
      <c r="B3" s="40"/>
      <c r="C3" s="40"/>
      <c r="E3" s="173" t="s">
        <v>0</v>
      </c>
      <c r="F3" s="223"/>
      <c r="G3" s="223"/>
    </row>
    <row r="4" spans="1:8" ht="15.75" customHeight="1">
      <c r="A4" s="40"/>
      <c r="B4" s="40"/>
      <c r="C4" s="40"/>
      <c r="E4" s="174" t="s">
        <v>1</v>
      </c>
      <c r="F4" s="224"/>
      <c r="G4" s="224"/>
    </row>
    <row r="5" spans="1:8" ht="15.75" customHeight="1">
      <c r="A5" s="40"/>
      <c r="B5" s="40"/>
      <c r="C5" s="40"/>
      <c r="E5" s="174" t="s">
        <v>907</v>
      </c>
      <c r="F5" s="224"/>
      <c r="G5" s="478" t="s">
        <v>749</v>
      </c>
    </row>
    <row r="6" spans="1:8" ht="17.399999999999999" customHeight="1">
      <c r="A6" s="40"/>
      <c r="B6" s="40"/>
      <c r="C6" s="40"/>
      <c r="E6" s="396" t="s">
        <v>898</v>
      </c>
      <c r="F6" s="225"/>
      <c r="G6" s="222"/>
    </row>
    <row r="7" spans="1:8" ht="17.399999999999999" customHeight="1">
      <c r="A7" s="40"/>
      <c r="B7" s="40"/>
      <c r="C7" s="40"/>
      <c r="D7" s="40"/>
      <c r="E7" s="40"/>
      <c r="F7" s="225"/>
      <c r="G7" s="222"/>
    </row>
    <row r="8" spans="1:8" ht="17.399999999999999" customHeight="1">
      <c r="A8" s="40"/>
      <c r="B8" s="40"/>
      <c r="C8" s="40"/>
      <c r="D8" s="40"/>
      <c r="E8" s="40"/>
      <c r="F8" s="225"/>
      <c r="G8" s="222"/>
    </row>
    <row r="9" spans="1:8" ht="17.399999999999999" customHeight="1">
      <c r="A9" s="40"/>
      <c r="B9" s="40"/>
      <c r="C9" s="40"/>
      <c r="D9" s="40"/>
      <c r="E9" s="40"/>
      <c r="F9" s="225"/>
      <c r="G9" s="222"/>
    </row>
    <row r="10" spans="1:8" ht="17.399999999999999" customHeight="1">
      <c r="A10" s="40"/>
      <c r="B10" s="40"/>
      <c r="C10" s="40"/>
      <c r="D10" s="40"/>
      <c r="E10" s="40"/>
      <c r="F10" s="222"/>
      <c r="G10" s="2"/>
    </row>
    <row r="11" spans="1:8" ht="26.1" customHeight="1">
      <c r="A11" s="449"/>
      <c r="B11" s="44"/>
      <c r="C11" s="44"/>
      <c r="D11" s="44"/>
      <c r="E11" s="44"/>
      <c r="F11" s="226"/>
      <c r="G11" s="255"/>
    </row>
    <row r="12" spans="1:8" ht="18.75" customHeight="1">
      <c r="A12" s="450" t="s">
        <v>750</v>
      </c>
      <c r="B12" s="46"/>
      <c r="C12" s="46"/>
      <c r="D12" s="46"/>
      <c r="E12" s="46"/>
      <c r="F12" s="227"/>
      <c r="G12" s="256" t="s">
        <v>87</v>
      </c>
    </row>
    <row r="13" spans="1:8" ht="14.4" customHeight="1">
      <c r="A13" s="40"/>
      <c r="B13" s="451" t="s">
        <v>751</v>
      </c>
      <c r="C13" s="42"/>
      <c r="D13" s="42"/>
      <c r="E13" s="175"/>
      <c r="F13" s="228"/>
      <c r="G13" s="228"/>
    </row>
    <row r="14" spans="1:8" ht="14.4" customHeight="1">
      <c r="A14" s="40"/>
      <c r="B14" s="48" t="s">
        <v>752</v>
      </c>
      <c r="C14" s="42"/>
      <c r="D14" s="42"/>
      <c r="E14" s="48"/>
      <c r="F14" s="229"/>
      <c r="G14" s="228"/>
    </row>
    <row r="15" spans="1:8" ht="14.4" customHeight="1">
      <c r="A15" s="40"/>
      <c r="B15" s="48"/>
      <c r="C15" s="42"/>
      <c r="D15" s="42"/>
      <c r="E15" s="48"/>
      <c r="F15" s="229"/>
      <c r="G15" s="228"/>
    </row>
    <row r="16" spans="1:8" ht="14.4" customHeight="1">
      <c r="A16" s="40"/>
      <c r="B16" s="48"/>
      <c r="C16" s="42"/>
      <c r="D16" s="42"/>
      <c r="E16" s="60"/>
      <c r="F16" s="229"/>
      <c r="G16" s="222"/>
      <c r="H16" s="398"/>
    </row>
    <row r="17" spans="1:20" ht="15.75" customHeight="1">
      <c r="A17" s="49"/>
      <c r="B17" s="50"/>
      <c r="C17" s="50"/>
      <c r="D17" s="50"/>
      <c r="E17" s="390" t="s">
        <v>702</v>
      </c>
      <c r="F17" s="230" t="s">
        <v>5</v>
      </c>
      <c r="G17" s="248" t="s">
        <v>6</v>
      </c>
    </row>
    <row r="18" spans="1:20" ht="17.399999999999999" customHeight="1">
      <c r="A18" s="51"/>
      <c r="B18" s="52" t="s">
        <v>676</v>
      </c>
      <c r="C18" s="53"/>
      <c r="D18" s="53"/>
      <c r="E18" s="391" t="s">
        <v>703</v>
      </c>
      <c r="F18" s="231" t="s">
        <v>7</v>
      </c>
      <c r="G18" s="249" t="s">
        <v>8</v>
      </c>
      <c r="H18" s="489"/>
      <c r="I18" s="489"/>
      <c r="J18" s="519"/>
    </row>
    <row r="19" spans="1:20" ht="13.35" customHeight="1">
      <c r="A19" s="56"/>
      <c r="B19" s="57" t="s">
        <v>753</v>
      </c>
      <c r="E19" s="419"/>
      <c r="F19" s="233" t="s">
        <v>762</v>
      </c>
      <c r="G19" s="114"/>
      <c r="H19" s="162"/>
      <c r="I19" s="182"/>
      <c r="J19" s="421"/>
      <c r="K19" s="372"/>
      <c r="L19" s="372"/>
      <c r="M19" s="372"/>
      <c r="N19" s="372"/>
      <c r="O19" s="372"/>
      <c r="P19" s="373"/>
      <c r="Q19" s="373"/>
      <c r="R19" s="373"/>
      <c r="S19" s="373"/>
      <c r="T19" s="373"/>
    </row>
    <row r="20" spans="1:20" ht="13.35" customHeight="1">
      <c r="A20" s="56"/>
      <c r="B20" s="57" t="s">
        <v>895</v>
      </c>
      <c r="E20" s="419"/>
      <c r="F20" s="233" t="s">
        <v>763</v>
      </c>
      <c r="G20" s="114"/>
      <c r="H20" s="162"/>
      <c r="I20" s="182"/>
      <c r="J20" s="421"/>
      <c r="K20" s="372"/>
      <c r="L20" s="372"/>
      <c r="M20" s="372"/>
      <c r="N20" s="372"/>
      <c r="O20" s="372"/>
      <c r="P20" s="373"/>
      <c r="Q20" s="373"/>
      <c r="R20" s="373"/>
      <c r="S20" s="373"/>
      <c r="T20" s="373"/>
    </row>
    <row r="21" spans="1:20" ht="13.35" customHeight="1">
      <c r="A21" s="56"/>
      <c r="B21" s="57" t="s">
        <v>756</v>
      </c>
      <c r="E21" s="419"/>
      <c r="F21" s="233" t="s">
        <v>764</v>
      </c>
      <c r="G21" s="114"/>
      <c r="H21" s="182"/>
      <c r="I21" s="182"/>
      <c r="J21" s="421"/>
      <c r="K21" s="372"/>
      <c r="L21" s="372"/>
      <c r="M21" s="372"/>
      <c r="N21" s="372"/>
      <c r="O21" s="372"/>
      <c r="P21" s="373"/>
      <c r="Q21" s="373"/>
      <c r="R21" s="373"/>
      <c r="S21" s="373"/>
      <c r="T21" s="373"/>
    </row>
    <row r="22" spans="1:20" ht="13.35" customHeight="1">
      <c r="A22" s="56"/>
      <c r="B22" s="57" t="s">
        <v>757</v>
      </c>
      <c r="E22" s="419"/>
      <c r="F22" s="233" t="s">
        <v>765</v>
      </c>
      <c r="G22" s="114"/>
      <c r="H22" s="182"/>
      <c r="I22" s="182"/>
      <c r="J22" s="421"/>
      <c r="K22" s="372"/>
      <c r="L22" s="372"/>
      <c r="M22" s="372"/>
      <c r="N22" s="372"/>
      <c r="O22" s="372"/>
      <c r="P22" s="373"/>
      <c r="Q22" s="373"/>
      <c r="R22" s="373"/>
      <c r="S22" s="373"/>
      <c r="T22" s="373"/>
    </row>
    <row r="23" spans="1:20" ht="13.35" customHeight="1">
      <c r="A23" s="56"/>
      <c r="B23" s="57" t="s">
        <v>758</v>
      </c>
      <c r="E23" s="419"/>
      <c r="F23" s="233" t="s">
        <v>766</v>
      </c>
      <c r="G23" s="114"/>
      <c r="H23" s="182"/>
      <c r="I23" s="182"/>
      <c r="J23" s="421"/>
      <c r="K23" s="372"/>
      <c r="L23" s="372"/>
      <c r="M23" s="372"/>
      <c r="N23" s="372"/>
      <c r="O23" s="372"/>
      <c r="P23" s="373"/>
      <c r="Q23" s="373"/>
      <c r="R23" s="373"/>
      <c r="S23" s="373"/>
      <c r="T23" s="373"/>
    </row>
    <row r="24" spans="1:20" ht="13.35" customHeight="1">
      <c r="A24" s="56"/>
      <c r="B24" s="57" t="s">
        <v>778</v>
      </c>
      <c r="E24" s="419"/>
      <c r="F24" s="233" t="s">
        <v>767</v>
      </c>
      <c r="G24" s="114"/>
      <c r="H24" s="182"/>
      <c r="I24" s="182"/>
      <c r="J24" s="421"/>
      <c r="K24" s="372"/>
      <c r="L24" s="372"/>
      <c r="M24" s="372"/>
      <c r="N24" s="372"/>
      <c r="O24" s="372"/>
      <c r="P24" s="373"/>
      <c r="Q24" s="373"/>
      <c r="R24" s="373"/>
      <c r="S24" s="373"/>
      <c r="T24" s="373"/>
    </row>
    <row r="25" spans="1:20" ht="13.35" customHeight="1">
      <c r="A25" s="56"/>
      <c r="B25" s="57" t="s">
        <v>896</v>
      </c>
      <c r="E25" s="419"/>
      <c r="F25" s="233" t="s">
        <v>771</v>
      </c>
      <c r="G25" s="114"/>
      <c r="H25" s="182"/>
      <c r="I25" s="182"/>
      <c r="J25" s="421"/>
      <c r="K25" s="372"/>
      <c r="L25" s="372"/>
      <c r="M25" s="372"/>
      <c r="N25" s="372"/>
      <c r="O25" s="372"/>
      <c r="P25" s="373"/>
      <c r="Q25" s="373"/>
      <c r="R25" s="373"/>
      <c r="S25" s="373"/>
      <c r="T25" s="373"/>
    </row>
    <row r="26" spans="1:20" ht="13.35" customHeight="1">
      <c r="A26" s="56"/>
      <c r="B26" s="57" t="s">
        <v>897</v>
      </c>
      <c r="E26" s="419"/>
      <c r="F26" s="233" t="s">
        <v>768</v>
      </c>
      <c r="G26" s="114"/>
      <c r="H26" s="182"/>
      <c r="I26" s="182"/>
      <c r="J26" s="421"/>
      <c r="K26" s="372"/>
      <c r="L26" s="372"/>
      <c r="M26" s="372"/>
      <c r="N26" s="372"/>
      <c r="O26" s="372"/>
      <c r="P26" s="373"/>
      <c r="Q26" s="373"/>
      <c r="R26" s="373"/>
      <c r="S26" s="373"/>
      <c r="T26" s="373"/>
    </row>
    <row r="27" spans="1:20" ht="13.35" customHeight="1">
      <c r="A27" s="56"/>
      <c r="B27" s="57" t="s">
        <v>760</v>
      </c>
      <c r="E27" s="419"/>
      <c r="F27" s="233" t="s">
        <v>770</v>
      </c>
      <c r="G27" s="114"/>
      <c r="H27" s="182"/>
      <c r="I27" s="182"/>
      <c r="J27" s="421"/>
      <c r="K27" s="372"/>
      <c r="L27" s="372"/>
      <c r="M27" s="372"/>
      <c r="N27" s="372"/>
      <c r="O27" s="372"/>
      <c r="P27" s="373"/>
      <c r="Q27" s="373"/>
      <c r="R27" s="373"/>
      <c r="S27" s="373"/>
      <c r="T27" s="373"/>
    </row>
    <row r="28" spans="1:20" ht="13.35" customHeight="1">
      <c r="A28" s="56"/>
      <c r="B28" s="57" t="s">
        <v>761</v>
      </c>
      <c r="E28" s="419"/>
      <c r="F28" s="233" t="s">
        <v>769</v>
      </c>
      <c r="G28" s="114"/>
      <c r="H28" s="182"/>
      <c r="I28" s="182"/>
      <c r="J28" s="421"/>
      <c r="K28" s="372"/>
      <c r="L28" s="372"/>
      <c r="M28" s="372"/>
      <c r="N28" s="372"/>
      <c r="O28" s="372"/>
      <c r="P28" s="373"/>
      <c r="Q28" s="373"/>
      <c r="R28" s="373"/>
      <c r="S28" s="373"/>
      <c r="T28" s="373"/>
    </row>
  </sheetData>
  <hyperlinks>
    <hyperlink ref="E6" r:id="rId1" xr:uid="{863AC52B-C7B5-2745-8911-5FC44660D298}"/>
    <hyperlink ref="G5" location="'Table of Contents'!A1" display="Contents" xr:uid="{65B4C99B-14B7-B24D-A97F-01554504344C}"/>
  </hyperlinks>
  <pageMargins left="0.7" right="0.45" top="0.4" bottom="0.75" header="0.55000000000000004" footer="0.8"/>
  <pageSetup scale="88" orientation="portrait" r:id="rId2"/>
  <headerFooter>
    <oddFooter>&amp;L&amp;"Calibri,Regular"&amp;K000000Prices FCA Armstrong, Iowa
Subject to change without notice&amp;C&amp;"Calibri,Regular"&amp;K000000&amp;A
&amp;P&amp;R&amp;"Calibri,Regular"&amp;8&amp;K000000Effective 09/23/2024</oddFooter>
  </headerFooter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CF80D-385C-4163-8F76-F76E4B77DA3F}">
  <dimension ref="A1:U53"/>
  <sheetViews>
    <sheetView view="pageBreakPreview" zoomScaleNormal="100" zoomScaleSheetLayoutView="100" workbookViewId="0">
      <selection activeCell="H43" sqref="H1:H1048576"/>
    </sheetView>
  </sheetViews>
  <sheetFormatPr defaultColWidth="13.6640625" defaultRowHeight="13.2"/>
  <cols>
    <col min="1" max="1" width="3" style="1" customWidth="1"/>
    <col min="2" max="2" width="24.109375" style="1" customWidth="1"/>
    <col min="3" max="3" width="19.33203125" style="1" customWidth="1"/>
    <col min="4" max="4" width="2.6640625" style="1" customWidth="1"/>
    <col min="5" max="5" width="18" style="1" customWidth="1"/>
    <col min="6" max="6" width="11.33203125" style="1" customWidth="1"/>
    <col min="7" max="7" width="15" style="1" customWidth="1"/>
    <col min="8" max="9" width="17.109375" style="1" bestFit="1" customWidth="1"/>
    <col min="10" max="19" width="13.6640625" style="1"/>
    <col min="20" max="20" width="28.44140625" style="39" bestFit="1" customWidth="1"/>
    <col min="21" max="21" width="27" style="1" bestFit="1" customWidth="1"/>
    <col min="22" max="16384" width="13.6640625" style="1"/>
  </cols>
  <sheetData>
    <row r="1" spans="1:7" ht="15" customHeight="1"/>
    <row r="2" spans="1:7" ht="15" customHeight="1"/>
    <row r="3" spans="1:7" ht="15" customHeight="1">
      <c r="E3" s="171" t="s">
        <v>0</v>
      </c>
      <c r="F3" s="171"/>
      <c r="G3" s="171"/>
    </row>
    <row r="4" spans="1:7" ht="15" customHeight="1">
      <c r="E4" s="172" t="s">
        <v>1</v>
      </c>
      <c r="F4" s="172"/>
      <c r="G4" s="172"/>
    </row>
    <row r="5" spans="1:7" ht="15" customHeight="1">
      <c r="E5" s="172" t="s">
        <v>2</v>
      </c>
      <c r="F5" s="172"/>
      <c r="G5" s="478" t="s">
        <v>749</v>
      </c>
    </row>
    <row r="6" spans="1:7" ht="15" customHeight="1">
      <c r="E6" s="397" t="s">
        <v>707</v>
      </c>
      <c r="F6" s="80"/>
    </row>
    <row r="7" spans="1:7" ht="36.75" customHeight="1">
      <c r="G7" s="182" t="e">
        <v>#N/A</v>
      </c>
    </row>
    <row r="8" spans="1:7" ht="26.25" customHeight="1">
      <c r="A8" s="202" t="s">
        <v>61</v>
      </c>
      <c r="B8" s="203"/>
      <c r="C8" s="203"/>
      <c r="D8" s="203"/>
      <c r="E8" s="203"/>
      <c r="F8" s="265"/>
      <c r="G8" s="427" t="s">
        <v>3</v>
      </c>
    </row>
    <row r="9" spans="1:7" ht="18" customHeight="1">
      <c r="B9" s="5" t="s">
        <v>4</v>
      </c>
    </row>
    <row r="10" spans="1:7" ht="12.75" customHeight="1">
      <c r="B10" s="360" t="s">
        <v>677</v>
      </c>
    </row>
    <row r="11" spans="1:7" ht="15.75" customHeight="1">
      <c r="B11" s="5" t="s">
        <v>41</v>
      </c>
    </row>
    <row r="12" spans="1:7" ht="12.9" customHeight="1">
      <c r="B12" s="6" t="s">
        <v>62</v>
      </c>
      <c r="E12" s="6" t="s">
        <v>63</v>
      </c>
    </row>
    <row r="13" spans="1:7" ht="12.9" customHeight="1">
      <c r="B13" s="1" t="s">
        <v>64</v>
      </c>
      <c r="E13" s="1" t="s">
        <v>65</v>
      </c>
    </row>
    <row r="14" spans="1:7" ht="12.9" customHeight="1">
      <c r="B14" s="6" t="s">
        <v>66</v>
      </c>
      <c r="E14" s="1" t="s">
        <v>67</v>
      </c>
    </row>
    <row r="15" spans="1:7" ht="12.9" customHeight="1">
      <c r="B15" s="6" t="s">
        <v>68</v>
      </c>
      <c r="E15" s="6" t="s">
        <v>69</v>
      </c>
    </row>
    <row r="16" spans="1:7" ht="12.9" customHeight="1">
      <c r="B16" s="6" t="s">
        <v>70</v>
      </c>
      <c r="D16" s="60" t="s">
        <v>71</v>
      </c>
      <c r="E16" s="6" t="s">
        <v>72</v>
      </c>
    </row>
    <row r="17" spans="1:21" ht="12.9" customHeight="1">
      <c r="A17" s="60"/>
      <c r="B17" s="6"/>
      <c r="E17" s="6" t="s">
        <v>73</v>
      </c>
    </row>
    <row r="18" spans="1:21" ht="12.9" customHeight="1">
      <c r="A18" s="60"/>
      <c r="B18" s="6"/>
      <c r="E18" s="6"/>
    </row>
    <row r="19" spans="1:21" ht="12.9" customHeight="1">
      <c r="A19" s="60"/>
      <c r="B19" s="6"/>
      <c r="E19" s="60" t="s">
        <v>743</v>
      </c>
      <c r="F19" s="17" t="s">
        <v>724</v>
      </c>
    </row>
    <row r="20" spans="1:21">
      <c r="E20" s="6"/>
    </row>
    <row r="21" spans="1:21" ht="15.6">
      <c r="A21" s="205"/>
      <c r="B21" s="207"/>
      <c r="C21" s="207"/>
      <c r="D21" s="207"/>
      <c r="E21" s="390" t="s">
        <v>702</v>
      </c>
      <c r="F21" s="266" t="s">
        <v>5</v>
      </c>
      <c r="G21" s="438" t="s">
        <v>6</v>
      </c>
      <c r="T21" s="492" t="s">
        <v>825</v>
      </c>
      <c r="U21" s="491" t="s">
        <v>825</v>
      </c>
    </row>
    <row r="22" spans="1:21" ht="17.399999999999999">
      <c r="A22" s="110"/>
      <c r="B22" s="267" t="s">
        <v>676</v>
      </c>
      <c r="C22" s="268"/>
      <c r="D22" s="268"/>
      <c r="E22" s="391" t="s">
        <v>703</v>
      </c>
      <c r="F22" s="270" t="s">
        <v>7</v>
      </c>
      <c r="G22" s="279" t="s">
        <v>8</v>
      </c>
      <c r="H22" s="489" t="s">
        <v>807</v>
      </c>
      <c r="I22" s="489" t="s">
        <v>808</v>
      </c>
      <c r="J22" s="39" t="s">
        <v>644</v>
      </c>
      <c r="K22" s="1" t="s">
        <v>648</v>
      </c>
      <c r="L22" s="1" t="s">
        <v>645</v>
      </c>
      <c r="M22" s="1" t="s">
        <v>646</v>
      </c>
      <c r="N22" s="1" t="s">
        <v>647</v>
      </c>
      <c r="O22" s="369" t="s">
        <v>649</v>
      </c>
      <c r="P22" s="369" t="s">
        <v>650</v>
      </c>
      <c r="Q22" s="369" t="s">
        <v>651</v>
      </c>
      <c r="R22" s="369" t="s">
        <v>652</v>
      </c>
      <c r="S22" s="369" t="s">
        <v>653</v>
      </c>
      <c r="T22" s="492" t="s">
        <v>826</v>
      </c>
      <c r="U22" s="491" t="s">
        <v>827</v>
      </c>
    </row>
    <row r="23" spans="1:21" ht="14.4">
      <c r="B23" s="500" t="s">
        <v>74</v>
      </c>
      <c r="C23" s="362"/>
      <c r="D23" s="362"/>
      <c r="E23" s="501" t="s">
        <v>740</v>
      </c>
      <c r="F23" s="496" t="s">
        <v>415</v>
      </c>
      <c r="G23" s="495">
        <v>0</v>
      </c>
      <c r="H23" s="182">
        <v>26548.098868548997</v>
      </c>
      <c r="I23" s="182">
        <v>27359.277044498005</v>
      </c>
      <c r="J23" s="375">
        <f>G23*0.75*0.94</f>
        <v>0</v>
      </c>
      <c r="K23" s="39">
        <f t="shared" ref="K23" si="0">M23*0.96</f>
        <v>0</v>
      </c>
      <c r="L23" s="39">
        <f t="shared" ref="L23" si="1">M23*0.98</f>
        <v>0</v>
      </c>
      <c r="M23" s="39">
        <f t="shared" ref="M23" si="2">SUM(J23/0.94)</f>
        <v>0</v>
      </c>
      <c r="N23" s="39">
        <f>G23*0.8</f>
        <v>0</v>
      </c>
      <c r="O23" s="369" t="e">
        <f>(J23-I23)/J23</f>
        <v>#DIV/0!</v>
      </c>
      <c r="P23" s="369" t="e">
        <f>(K23-I23)/K23</f>
        <v>#DIV/0!</v>
      </c>
      <c r="Q23" s="369" t="e">
        <f>(L23-I23)/L23</f>
        <v>#DIV/0!</v>
      </c>
      <c r="R23" s="369" t="e">
        <f>(M23-I23)/M23</f>
        <v>#DIV/0!</v>
      </c>
      <c r="S23" s="369" t="e">
        <f>(N23-I23)/N23</f>
        <v>#DIV/0!</v>
      </c>
      <c r="T23" s="493">
        <v>9571.8711314510037</v>
      </c>
      <c r="U23" s="374">
        <v>0.36054827047486282</v>
      </c>
    </row>
    <row r="24" spans="1:21" ht="14.4">
      <c r="B24" s="500" t="s">
        <v>75</v>
      </c>
      <c r="C24" s="362"/>
      <c r="D24" s="362"/>
      <c r="E24" s="501" t="s">
        <v>739</v>
      </c>
      <c r="F24" s="496" t="s">
        <v>416</v>
      </c>
      <c r="G24" s="495">
        <v>0</v>
      </c>
      <c r="H24" s="182">
        <v>19795.823121615504</v>
      </c>
      <c r="I24" s="182">
        <v>20393.381761008768</v>
      </c>
      <c r="J24" s="375">
        <f>G24*0.75*0.94</f>
        <v>0</v>
      </c>
      <c r="K24" s="39">
        <f>G24*0.75*0.96</f>
        <v>0</v>
      </c>
      <c r="L24" s="39">
        <f>G24*0.75*0.98</f>
        <v>0</v>
      </c>
      <c r="M24" s="39">
        <f>G24*0.75</f>
        <v>0</v>
      </c>
      <c r="N24" s="39">
        <f>G24*0.8</f>
        <v>0</v>
      </c>
      <c r="O24" s="374" t="e">
        <f>(J24-I24)/J24</f>
        <v>#DIV/0!</v>
      </c>
      <c r="P24" s="374" t="e">
        <f>(K24-I24)/K24</f>
        <v>#DIV/0!</v>
      </c>
      <c r="Q24" s="374" t="e">
        <f>(L24-I24)/L24</f>
        <v>#DIV/0!</v>
      </c>
      <c r="R24" s="374" t="e">
        <f>(M24-I24)/M24</f>
        <v>#DIV/0!</v>
      </c>
      <c r="S24" s="374" t="e">
        <f>(N24-I24)/N24</f>
        <v>#DIV/0!</v>
      </c>
      <c r="T24" s="493">
        <v>6349.1018783844956</v>
      </c>
      <c r="U24" s="374">
        <v>0.32072936999784407</v>
      </c>
    </row>
    <row r="25" spans="1:21" ht="14.4">
      <c r="B25" s="500" t="s">
        <v>76</v>
      </c>
      <c r="C25" s="362"/>
      <c r="D25" s="362"/>
      <c r="E25" s="501" t="s">
        <v>737</v>
      </c>
      <c r="F25" s="496" t="s">
        <v>417</v>
      </c>
      <c r="G25" s="495">
        <v>0</v>
      </c>
      <c r="H25" s="182">
        <v>27633.918460698398</v>
      </c>
      <c r="I25" s="182">
        <v>28458.186005526015</v>
      </c>
      <c r="J25" s="375">
        <f>G25*0.75*0.94</f>
        <v>0</v>
      </c>
      <c r="K25" s="39">
        <f>G25*0.75*0.96</f>
        <v>0</v>
      </c>
      <c r="L25" s="39">
        <f>G25*0.75*0.98</f>
        <v>0</v>
      </c>
      <c r="M25" s="39">
        <f>G25*0.75</f>
        <v>0</v>
      </c>
      <c r="N25" s="39">
        <f>G25*0.8</f>
        <v>0</v>
      </c>
      <c r="O25" s="374" t="e">
        <f>(J25-I25)/J25</f>
        <v>#DIV/0!</v>
      </c>
      <c r="P25" s="374" t="e">
        <f>(K25-I25)/K25</f>
        <v>#DIV/0!</v>
      </c>
      <c r="Q25" s="374" t="e">
        <f>(L25-I25)/L25</f>
        <v>#DIV/0!</v>
      </c>
      <c r="R25" s="374" t="e">
        <f>(M25-I25)/M25</f>
        <v>#DIV/0!</v>
      </c>
      <c r="S25" s="374" t="e">
        <f>(N25-I25)/N25</f>
        <v>#DIV/0!</v>
      </c>
      <c r="T25" s="493">
        <v>10166.066539301602</v>
      </c>
      <c r="U25" s="374">
        <v>0.36788364103194482</v>
      </c>
    </row>
    <row r="26" spans="1:21" ht="14.4">
      <c r="B26" s="500" t="s">
        <v>77</v>
      </c>
      <c r="C26" s="362"/>
      <c r="D26" s="362"/>
      <c r="E26" s="501" t="s">
        <v>738</v>
      </c>
      <c r="F26" s="496" t="s">
        <v>418</v>
      </c>
      <c r="G26" s="495">
        <v>43025</v>
      </c>
      <c r="H26" s="182">
        <v>19360.5708265301</v>
      </c>
      <c r="I26" s="182">
        <v>19920.334526390001</v>
      </c>
      <c r="J26" s="375">
        <f>G26*0.75*0.94</f>
        <v>30332.625</v>
      </c>
      <c r="K26" s="39">
        <f>G26*0.75*0.96</f>
        <v>30978</v>
      </c>
      <c r="L26" s="39">
        <f>G26*0.75*0.98</f>
        <v>31623.375</v>
      </c>
      <c r="M26" s="39">
        <f>G26*0.75</f>
        <v>32268.75</v>
      </c>
      <c r="N26" s="39">
        <f>G26*0.8</f>
        <v>34420</v>
      </c>
      <c r="O26" s="374">
        <f>(J26-I26)/J26</f>
        <v>0.34327033923407552</v>
      </c>
      <c r="P26" s="374">
        <f>(K26-I26)/K26</f>
        <v>0.3569522071666989</v>
      </c>
      <c r="Q26" s="374">
        <f>(L26-I26)/L26</f>
        <v>0.37007563151023565</v>
      </c>
      <c r="R26" s="374">
        <f>(M26-I26)/M26</f>
        <v>0.38267411888003094</v>
      </c>
      <c r="S26" s="374">
        <f>(N26-I26)/N26</f>
        <v>0.42125698645002901</v>
      </c>
      <c r="T26" s="493">
        <v>8149.2341734698966</v>
      </c>
      <c r="U26" s="374">
        <v>0.42091910649157466</v>
      </c>
    </row>
    <row r="27" spans="1:21" ht="14.4">
      <c r="B27" s="6"/>
      <c r="E27" s="61"/>
      <c r="F27" s="29"/>
      <c r="G27" s="18"/>
      <c r="H27" s="271"/>
      <c r="I27" s="271"/>
      <c r="J27" s="375"/>
      <c r="K27" s="39"/>
      <c r="L27" s="39"/>
      <c r="M27" s="39"/>
      <c r="N27" s="39"/>
      <c r="O27" s="374"/>
      <c r="P27" s="374"/>
      <c r="Q27" s="374"/>
      <c r="R27" s="374"/>
      <c r="S27" s="374"/>
    </row>
    <row r="28" spans="1:21" ht="15.6">
      <c r="A28" s="205"/>
      <c r="B28" s="207"/>
      <c r="C28" s="207"/>
      <c r="D28" s="207"/>
      <c r="E28" s="207"/>
      <c r="F28" s="208" t="s">
        <v>5</v>
      </c>
      <c r="G28" s="438" t="s">
        <v>6</v>
      </c>
      <c r="H28" s="271"/>
      <c r="I28" s="271"/>
      <c r="J28" s="375"/>
      <c r="K28" s="39"/>
      <c r="L28" s="39"/>
      <c r="M28" s="39"/>
      <c r="N28" s="39"/>
      <c r="O28" s="374"/>
      <c r="P28" s="374"/>
      <c r="Q28" s="374"/>
      <c r="R28" s="374"/>
      <c r="S28" s="374"/>
    </row>
    <row r="29" spans="1:21" ht="17.399999999999999">
      <c r="A29" s="110"/>
      <c r="B29" s="267" t="s">
        <v>689</v>
      </c>
      <c r="C29" s="268"/>
      <c r="D29" s="268"/>
      <c r="E29" s="269"/>
      <c r="F29" s="272" t="s">
        <v>7</v>
      </c>
      <c r="G29" s="263" t="s">
        <v>8</v>
      </c>
      <c r="H29" s="271"/>
      <c r="I29" s="271"/>
      <c r="J29" s="375"/>
      <c r="K29" s="39"/>
      <c r="L29" s="39"/>
      <c r="M29" s="39"/>
      <c r="N29" s="39"/>
      <c r="O29" s="374"/>
      <c r="P29" s="374"/>
      <c r="Q29" s="374"/>
      <c r="R29" s="374"/>
      <c r="S29" s="374"/>
    </row>
    <row r="30" spans="1:21" ht="14.4">
      <c r="B30" s="6" t="s">
        <v>78</v>
      </c>
      <c r="E30" s="61"/>
      <c r="F30" s="29" t="s">
        <v>419</v>
      </c>
      <c r="G30" s="215">
        <v>2766</v>
      </c>
      <c r="H30" s="182">
        <v>974.83186738799998</v>
      </c>
      <c r="I30" s="182">
        <v>975.36915293577977</v>
      </c>
      <c r="J30" s="375">
        <f>G30*0.75*0.94</f>
        <v>1950.03</v>
      </c>
      <c r="K30" s="39">
        <f>G30*0.75*0.96</f>
        <v>1991.52</v>
      </c>
      <c r="L30" s="39">
        <f>G30*0.75*0.98</f>
        <v>2033.01</v>
      </c>
      <c r="M30" s="39">
        <f>G30*0.75</f>
        <v>2074.5</v>
      </c>
      <c r="N30" s="39">
        <f>G30*0.8</f>
        <v>2212.8000000000002</v>
      </c>
      <c r="O30" s="374">
        <f>(J30-I30)/J30</f>
        <v>0.49981838590391953</v>
      </c>
      <c r="P30" s="374">
        <f>(K30-I30)/K30</f>
        <v>0.51023883619758792</v>
      </c>
      <c r="Q30" s="374">
        <f>(L30-I30)/L30</f>
        <v>0.5202339619894738</v>
      </c>
      <c r="R30" s="374">
        <f>(M30-I30)/M30</f>
        <v>0.52982928274968433</v>
      </c>
      <c r="S30" s="374">
        <f>(N30-I30)/N30</f>
        <v>0.55921495257782916</v>
      </c>
      <c r="T30" s="493">
        <v>810.22813261199997</v>
      </c>
      <c r="U30" s="374">
        <v>0.83114653892363488</v>
      </c>
    </row>
    <row r="31" spans="1:21" ht="14.4">
      <c r="B31" s="6" t="s">
        <v>608</v>
      </c>
      <c r="E31" s="61"/>
      <c r="F31" s="29" t="s">
        <v>609</v>
      </c>
      <c r="G31" s="215">
        <v>15191</v>
      </c>
      <c r="H31" s="182">
        <v>6428.9118749999998</v>
      </c>
      <c r="I31" s="182">
        <v>6434.3920312499995</v>
      </c>
      <c r="J31" s="375">
        <f>G31*0.75*0.94</f>
        <v>10709.654999999999</v>
      </c>
      <c r="K31" s="39">
        <f>G31*0.75*0.96</f>
        <v>10937.52</v>
      </c>
      <c r="L31" s="39">
        <f>G31*0.75*0.98</f>
        <v>11165.385</v>
      </c>
      <c r="M31" s="39">
        <f>G31*0.75</f>
        <v>11393.25</v>
      </c>
      <c r="N31" s="39">
        <f>G31*0.8</f>
        <v>12152.800000000001</v>
      </c>
      <c r="O31" s="374">
        <f>(J31-I31)/J31</f>
        <v>0.39919707672656118</v>
      </c>
      <c r="P31" s="374">
        <f>(K31-I31)/K31</f>
        <v>0.41171380429475796</v>
      </c>
      <c r="Q31" s="374">
        <f>(L31-I31)/L31</f>
        <v>0.42371964502343634</v>
      </c>
      <c r="R31" s="374">
        <f>(M31-I31)/M31</f>
        <v>0.43524525212296761</v>
      </c>
      <c r="S31" s="374">
        <f>(N31-I31)/N31</f>
        <v>0.47054242386528217</v>
      </c>
      <c r="T31" s="493">
        <v>3966.3131249999988</v>
      </c>
      <c r="U31" s="374">
        <v>0.61694936905633024</v>
      </c>
    </row>
    <row r="32" spans="1:21" ht="14.4">
      <c r="B32" s="273" t="s">
        <v>610</v>
      </c>
      <c r="E32" s="61"/>
      <c r="F32" s="29"/>
      <c r="G32" s="245"/>
      <c r="H32" s="182"/>
      <c r="I32" s="182"/>
      <c r="J32" s="375"/>
      <c r="K32" s="39"/>
      <c r="L32" s="39"/>
      <c r="M32" s="39"/>
      <c r="N32" s="39"/>
      <c r="O32" s="374"/>
      <c r="P32" s="374"/>
      <c r="Q32" s="374"/>
      <c r="R32" s="374"/>
      <c r="S32" s="374"/>
    </row>
    <row r="33" spans="1:21" ht="14.4">
      <c r="B33" s="500" t="s">
        <v>611</v>
      </c>
      <c r="C33" s="362"/>
      <c r="D33" s="362"/>
      <c r="E33" s="501" t="s">
        <v>721</v>
      </c>
      <c r="F33" s="496" t="s">
        <v>420</v>
      </c>
      <c r="G33" s="495">
        <v>0</v>
      </c>
      <c r="H33" s="182">
        <v>17478.144784017801</v>
      </c>
      <c r="I33" s="182">
        <v>17733.072056030513</v>
      </c>
      <c r="J33" s="375">
        <f>G33*0.75*0.94</f>
        <v>0</v>
      </c>
      <c r="K33" s="39">
        <f>G33*0.75*0.96</f>
        <v>0</v>
      </c>
      <c r="L33" s="39">
        <f>G33*0.75*0.98</f>
        <v>0</v>
      </c>
      <c r="M33" s="39">
        <f>G33*0.75</f>
        <v>0</v>
      </c>
      <c r="N33" s="39">
        <f>G33*0.8</f>
        <v>0</v>
      </c>
      <c r="O33" s="374" t="e">
        <f>(J33-I33)/J33</f>
        <v>#DIV/0!</v>
      </c>
      <c r="P33" s="374" t="e">
        <f>(K33-I33)/K33</f>
        <v>#DIV/0!</v>
      </c>
      <c r="Q33" s="374" t="e">
        <f>(L33-I33)/L33</f>
        <v>#DIV/0!</v>
      </c>
      <c r="R33" s="374" t="e">
        <f>(M33-I33)/M33</f>
        <v>#DIV/0!</v>
      </c>
      <c r="S33" s="374" t="e">
        <f>(N33-I33)/N33</f>
        <v>#DIV/0!</v>
      </c>
      <c r="T33" s="493">
        <v>2261.8552159821993</v>
      </c>
      <c r="U33" s="374">
        <v>0.12941048629202703</v>
      </c>
    </row>
    <row r="34" spans="1:21" ht="14.4">
      <c r="B34" s="273" t="s">
        <v>612</v>
      </c>
      <c r="E34" s="61"/>
      <c r="F34" s="29"/>
      <c r="G34" s="245"/>
      <c r="H34" s="271"/>
      <c r="I34" s="271"/>
      <c r="J34" s="375"/>
      <c r="K34" s="39"/>
      <c r="L34" s="39"/>
      <c r="M34" s="39"/>
      <c r="N34" s="39"/>
      <c r="O34" s="374"/>
      <c r="P34" s="374"/>
      <c r="Q34" s="374"/>
      <c r="R34" s="374"/>
      <c r="S34" s="374"/>
    </row>
    <row r="35" spans="1:21" ht="14.4">
      <c r="B35" s="6"/>
      <c r="E35" s="61"/>
      <c r="F35" s="29"/>
      <c r="G35" s="18"/>
      <c r="H35" s="271"/>
      <c r="I35" s="271"/>
      <c r="J35" s="375"/>
      <c r="K35" s="39"/>
      <c r="L35" s="39"/>
      <c r="M35" s="39"/>
      <c r="N35" s="39"/>
      <c r="O35" s="374"/>
      <c r="P35" s="374"/>
      <c r="Q35" s="374"/>
      <c r="R35" s="374"/>
      <c r="S35" s="374"/>
    </row>
    <row r="36" spans="1:21" ht="15.6">
      <c r="A36" s="205"/>
      <c r="B36" s="207"/>
      <c r="C36" s="207"/>
      <c r="D36" s="207"/>
      <c r="E36" s="207"/>
      <c r="F36" s="208" t="s">
        <v>5</v>
      </c>
      <c r="G36" s="438" t="s">
        <v>6</v>
      </c>
      <c r="H36" s="271"/>
      <c r="I36" s="271"/>
      <c r="J36" s="375"/>
      <c r="K36" s="39"/>
      <c r="L36" s="39"/>
      <c r="M36" s="39"/>
      <c r="N36" s="39"/>
      <c r="O36" s="374"/>
      <c r="P36" s="374"/>
      <c r="Q36" s="374"/>
      <c r="R36" s="374"/>
      <c r="S36" s="374"/>
    </row>
    <row r="37" spans="1:21" ht="17.399999999999999">
      <c r="A37" s="110"/>
      <c r="B37" s="267" t="s">
        <v>688</v>
      </c>
      <c r="C37" s="268"/>
      <c r="D37" s="268"/>
      <c r="E37" s="269"/>
      <c r="F37" s="272" t="s">
        <v>7</v>
      </c>
      <c r="G37" s="279" t="s">
        <v>8</v>
      </c>
      <c r="H37" s="271"/>
      <c r="I37" s="271"/>
      <c r="J37" s="39" t="s">
        <v>644</v>
      </c>
      <c r="K37" s="1" t="s">
        <v>648</v>
      </c>
      <c r="L37" s="1" t="s">
        <v>645</v>
      </c>
      <c r="M37" s="1" t="s">
        <v>646</v>
      </c>
      <c r="N37" s="1" t="s">
        <v>647</v>
      </c>
      <c r="O37" s="369" t="s">
        <v>649</v>
      </c>
      <c r="P37" s="369" t="s">
        <v>650</v>
      </c>
      <c r="Q37" s="369" t="s">
        <v>651</v>
      </c>
      <c r="R37" s="369" t="s">
        <v>652</v>
      </c>
      <c r="S37" s="369" t="s">
        <v>653</v>
      </c>
    </row>
    <row r="38" spans="1:21" ht="14.4">
      <c r="B38" s="6" t="s">
        <v>79</v>
      </c>
      <c r="E38" s="61"/>
      <c r="F38" s="29" t="s">
        <v>421</v>
      </c>
      <c r="G38" s="215">
        <v>2325</v>
      </c>
      <c r="H38" s="182">
        <v>1305.7421927227999</v>
      </c>
      <c r="I38" s="182">
        <v>1309.4636610723721</v>
      </c>
      <c r="J38" s="375">
        <f>G38*0.75*0.94</f>
        <v>1639.125</v>
      </c>
      <c r="K38" s="39">
        <f t="shared" ref="K38" si="3">M38*0.96</f>
        <v>1674</v>
      </c>
      <c r="L38" s="39">
        <f t="shared" ref="L38" si="4">M38*0.98</f>
        <v>1708.875</v>
      </c>
      <c r="M38" s="39">
        <f t="shared" ref="M38" si="5">SUM(J38/0.94)</f>
        <v>1743.75</v>
      </c>
      <c r="N38" s="39">
        <f>G38*0.8</f>
        <v>1860</v>
      </c>
      <c r="O38" s="369">
        <f>(J38-I38)/J38</f>
        <v>0.20112031658819668</v>
      </c>
      <c r="P38" s="369">
        <f>(K38-I38)/K38</f>
        <v>0.21776364332594259</v>
      </c>
      <c r="Q38" s="369">
        <f>(L38-I38)/L38</f>
        <v>0.23372765060500497</v>
      </c>
      <c r="R38" s="369">
        <f>(M38-I38)/M38</f>
        <v>0.24905309759290487</v>
      </c>
      <c r="S38" s="369">
        <f>(N38-I38)/N38</f>
        <v>0.29598727899334831</v>
      </c>
      <c r="T38" s="493">
        <v>243.84780727719999</v>
      </c>
      <c r="U38" s="374">
        <v>0.18675034676540256</v>
      </c>
    </row>
    <row r="39" spans="1:21" ht="14.4">
      <c r="B39" s="6" t="s">
        <v>80</v>
      </c>
      <c r="E39" s="61"/>
      <c r="F39" s="29" t="s">
        <v>422</v>
      </c>
      <c r="G39" s="215">
        <v>1029</v>
      </c>
      <c r="H39" s="182">
        <v>366.87127922280001</v>
      </c>
      <c r="I39" s="182">
        <v>374.39713536737207</v>
      </c>
      <c r="J39" s="375">
        <f>G39*0.75*0.94</f>
        <v>725.44499999999994</v>
      </c>
      <c r="K39" s="39">
        <f>G39*0.75*0.96</f>
        <v>740.88</v>
      </c>
      <c r="L39" s="39">
        <f>G39*0.75*0.98</f>
        <v>756.31499999999994</v>
      </c>
      <c r="M39" s="39">
        <f>G39*0.75</f>
        <v>771.75</v>
      </c>
      <c r="N39" s="39">
        <f>G39*0.8</f>
        <v>823.2</v>
      </c>
      <c r="O39" s="374">
        <f>(J39-I39)/J39</f>
        <v>0.48390693247955102</v>
      </c>
      <c r="P39" s="374">
        <f>(K39-I39)/K39</f>
        <v>0.49465887138622711</v>
      </c>
      <c r="Q39" s="374">
        <f>(L39-I39)/L39</f>
        <v>0.50497195564365094</v>
      </c>
      <c r="R39" s="374">
        <f>(M39-I39)/M39</f>
        <v>0.51487251653077803</v>
      </c>
      <c r="S39" s="374">
        <f>(N39-I39)/N39</f>
        <v>0.54519298424760443</v>
      </c>
      <c r="T39" s="493">
        <v>373.37872077719999</v>
      </c>
      <c r="U39" s="374">
        <v>1.0177376696485636</v>
      </c>
    </row>
    <row r="40" spans="1:21" ht="14.4">
      <c r="B40" s="6"/>
      <c r="E40" s="61"/>
      <c r="F40" s="29"/>
      <c r="G40" s="18"/>
      <c r="H40" s="271"/>
      <c r="I40" s="271"/>
      <c r="J40" s="375"/>
      <c r="K40" s="39"/>
      <c r="L40" s="39"/>
      <c r="M40" s="39"/>
      <c r="N40" s="39"/>
      <c r="O40" s="374"/>
      <c r="P40" s="374"/>
      <c r="Q40" s="374"/>
      <c r="R40" s="374"/>
      <c r="S40" s="374"/>
    </row>
    <row r="41" spans="1:21" ht="15.6">
      <c r="A41" s="205"/>
      <c r="B41" s="207"/>
      <c r="C41" s="207"/>
      <c r="D41" s="207"/>
      <c r="E41" s="207"/>
      <c r="F41" s="208" t="s">
        <v>5</v>
      </c>
      <c r="G41" s="266" t="s">
        <v>6</v>
      </c>
      <c r="H41" s="271"/>
      <c r="I41" s="271"/>
      <c r="J41" s="375"/>
      <c r="K41" s="39"/>
      <c r="L41" s="39"/>
      <c r="M41" s="39"/>
      <c r="N41" s="39"/>
      <c r="O41" s="374"/>
      <c r="P41" s="374"/>
      <c r="Q41" s="374"/>
      <c r="R41" s="374"/>
      <c r="S41" s="374"/>
    </row>
    <row r="42" spans="1:21" ht="17.399999999999999">
      <c r="A42" s="110"/>
      <c r="B42" s="267" t="s">
        <v>690</v>
      </c>
      <c r="C42" s="268"/>
      <c r="D42" s="268"/>
      <c r="E42" s="269"/>
      <c r="F42" s="272" t="s">
        <v>7</v>
      </c>
      <c r="G42" s="270" t="s">
        <v>8</v>
      </c>
      <c r="H42" s="271"/>
      <c r="I42" s="271"/>
      <c r="J42" s="375"/>
      <c r="K42" s="39"/>
      <c r="L42" s="39"/>
      <c r="M42" s="39"/>
      <c r="N42" s="39"/>
      <c r="O42" s="374"/>
      <c r="P42" s="374"/>
      <c r="Q42" s="374"/>
      <c r="R42" s="374"/>
      <c r="S42" s="374"/>
    </row>
    <row r="43" spans="1:21" ht="14.4">
      <c r="B43" s="6" t="s">
        <v>613</v>
      </c>
      <c r="E43" s="61"/>
      <c r="F43" s="29" t="s">
        <v>614</v>
      </c>
      <c r="G43" s="215">
        <v>3360</v>
      </c>
      <c r="H43" s="182">
        <v>0</v>
      </c>
      <c r="I43" s="182">
        <v>0</v>
      </c>
      <c r="J43" s="375">
        <f>G43*0.75*0.94</f>
        <v>2368.7999999999997</v>
      </c>
      <c r="K43" s="39">
        <f>G43*0.75*0.96</f>
        <v>2419.1999999999998</v>
      </c>
      <c r="L43" s="39">
        <f>G43*0.75*0.98</f>
        <v>2469.6</v>
      </c>
      <c r="M43" s="39">
        <f>G43*0.75</f>
        <v>2520</v>
      </c>
      <c r="N43" s="39">
        <f>G43*0.8</f>
        <v>2688</v>
      </c>
      <c r="O43" s="374">
        <f>(J43-I43)/J43</f>
        <v>1</v>
      </c>
      <c r="P43" s="374">
        <f>(K43-I43)/K43</f>
        <v>1</v>
      </c>
      <c r="Q43" s="374">
        <f>(L43-I43)/L43</f>
        <v>1</v>
      </c>
      <c r="R43" s="374">
        <f>(M43-I43)/M43</f>
        <v>1</v>
      </c>
      <c r="S43" s="374">
        <f>(N43-I43)/N43</f>
        <v>1</v>
      </c>
      <c r="T43" s="493">
        <v>2368.7999999999997</v>
      </c>
      <c r="U43" s="374" t="e">
        <v>#DIV/0!</v>
      </c>
    </row>
    <row r="44" spans="1:21" ht="14.4">
      <c r="B44" s="6"/>
      <c r="E44" s="61"/>
      <c r="F44" s="29"/>
      <c r="G44" s="18"/>
      <c r="H44" s="271"/>
      <c r="I44" s="271"/>
      <c r="J44" s="375"/>
      <c r="K44" s="39"/>
      <c r="L44" s="39"/>
      <c r="M44" s="39"/>
      <c r="N44" s="39"/>
      <c r="O44" s="374"/>
      <c r="P44" s="374"/>
      <c r="Q44" s="374"/>
      <c r="R44" s="374"/>
      <c r="S44" s="374"/>
    </row>
    <row r="45" spans="1:21" ht="15.6">
      <c r="A45" s="205"/>
      <c r="B45" s="207"/>
      <c r="C45" s="207"/>
      <c r="D45" s="207"/>
      <c r="E45" s="207"/>
      <c r="F45" s="208" t="s">
        <v>5</v>
      </c>
      <c r="G45" s="266" t="s">
        <v>6</v>
      </c>
      <c r="H45" s="271"/>
      <c r="I45" s="271"/>
      <c r="J45" s="375"/>
      <c r="K45" s="39"/>
      <c r="L45" s="39"/>
      <c r="M45" s="39"/>
      <c r="N45" s="39"/>
      <c r="O45" s="374"/>
      <c r="P45" s="374"/>
      <c r="Q45" s="374"/>
      <c r="R45" s="374"/>
      <c r="S45" s="374"/>
    </row>
    <row r="46" spans="1:21" ht="14.25" customHeight="1">
      <c r="A46" s="110"/>
      <c r="B46" s="267" t="s">
        <v>9</v>
      </c>
      <c r="C46" s="268"/>
      <c r="D46" s="268"/>
      <c r="E46" s="268"/>
      <c r="F46" s="272" t="s">
        <v>7</v>
      </c>
      <c r="G46" s="270" t="s">
        <v>8</v>
      </c>
      <c r="H46" s="271"/>
      <c r="I46" s="271"/>
      <c r="J46" s="39" t="s">
        <v>644</v>
      </c>
      <c r="K46" s="1" t="s">
        <v>648</v>
      </c>
      <c r="L46" s="1" t="s">
        <v>645</v>
      </c>
      <c r="M46" s="1" t="s">
        <v>646</v>
      </c>
      <c r="N46" s="1" t="s">
        <v>647</v>
      </c>
      <c r="O46" s="369" t="s">
        <v>649</v>
      </c>
      <c r="P46" s="369" t="s">
        <v>650</v>
      </c>
      <c r="Q46" s="369" t="s">
        <v>651</v>
      </c>
      <c r="R46" s="369" t="s">
        <v>652</v>
      </c>
      <c r="S46" s="369" t="s">
        <v>653</v>
      </c>
    </row>
    <row r="47" spans="1:21">
      <c r="B47" s="1" t="s">
        <v>81</v>
      </c>
      <c r="F47" s="29" t="s">
        <v>423</v>
      </c>
      <c r="G47" s="215">
        <v>444</v>
      </c>
      <c r="H47" s="182">
        <v>140.35706672799998</v>
      </c>
      <c r="I47" s="182">
        <v>142.45613439480002</v>
      </c>
      <c r="J47" s="375">
        <f>G47*0.75*0.94</f>
        <v>313.02</v>
      </c>
      <c r="K47" s="39">
        <f t="shared" ref="K47" si="6">M47*0.96</f>
        <v>319.68</v>
      </c>
      <c r="L47" s="39">
        <f t="shared" ref="L47" si="7">M47*0.98</f>
        <v>326.33999999999997</v>
      </c>
      <c r="M47" s="39">
        <f t="shared" ref="M47" si="8">SUM(J47/0.94)</f>
        <v>333</v>
      </c>
      <c r="N47" s="39">
        <f>G47*0.8</f>
        <v>355.20000000000005</v>
      </c>
      <c r="O47" s="369">
        <f>(J47-I47)/J47</f>
        <v>0.54489766023001718</v>
      </c>
      <c r="P47" s="369">
        <f>(K47-I47)/K47</f>
        <v>0.55437895897522516</v>
      </c>
      <c r="Q47" s="369">
        <f>(L47-I47)/L47</f>
        <v>0.56347326593491442</v>
      </c>
      <c r="R47" s="369">
        <f>(M47-I47)/M47</f>
        <v>0.57220380061621612</v>
      </c>
      <c r="S47" s="369">
        <f>(N47-I47)/N47</f>
        <v>0.59894106307770267</v>
      </c>
      <c r="T47" s="493">
        <v>169.84293327200001</v>
      </c>
      <c r="U47" s="374">
        <v>1.21007753461492</v>
      </c>
    </row>
    <row r="48" spans="1:21">
      <c r="B48" s="16" t="s">
        <v>82</v>
      </c>
      <c r="E48" s="60"/>
      <c r="F48" s="29" t="s">
        <v>424</v>
      </c>
      <c r="G48" s="215">
        <v>1586</v>
      </c>
      <c r="H48" s="182">
        <v>206.79595455389997</v>
      </c>
      <c r="I48" s="182">
        <v>258.03321743112406</v>
      </c>
      <c r="J48" s="375">
        <f>G48*0.75*0.94</f>
        <v>1118.1299999999999</v>
      </c>
      <c r="K48" s="39">
        <f>G48*0.75*0.96</f>
        <v>1141.9199999999998</v>
      </c>
      <c r="L48" s="39">
        <f>G48*0.75*0.98</f>
        <v>1165.71</v>
      </c>
      <c r="M48" s="39">
        <f>G48*0.75</f>
        <v>1189.5</v>
      </c>
      <c r="N48" s="39">
        <f>G48*0.8</f>
        <v>1268.8000000000002</v>
      </c>
      <c r="O48" s="374">
        <f>(J48-I48)/J48</f>
        <v>0.76922789171999317</v>
      </c>
      <c r="P48" s="374">
        <f>(K48-I48)/K48</f>
        <v>0.77403564397582658</v>
      </c>
      <c r="Q48" s="374">
        <f>(L48-I48)/L48</f>
        <v>0.77864716144570767</v>
      </c>
      <c r="R48" s="374">
        <f>(M48-I48)/M48</f>
        <v>0.78307421821679357</v>
      </c>
      <c r="S48" s="374">
        <f>(N48-I48)/N48</f>
        <v>0.796632079578244</v>
      </c>
      <c r="T48" s="493">
        <v>564.47404544610004</v>
      </c>
      <c r="U48" s="374">
        <v>2.7296184137827209</v>
      </c>
    </row>
    <row r="49" spans="1:21" ht="12.75" customHeight="1">
      <c r="A49" s="15"/>
      <c r="B49" s="16" t="s">
        <v>83</v>
      </c>
      <c r="F49" s="29" t="s">
        <v>425</v>
      </c>
      <c r="G49" s="215">
        <v>1558</v>
      </c>
      <c r="H49" s="182">
        <v>284.60889029630005</v>
      </c>
      <c r="I49" s="182">
        <v>347.17456891887991</v>
      </c>
      <c r="J49" s="375">
        <f>G49*0.75*0.94</f>
        <v>1098.3899999999999</v>
      </c>
      <c r="K49" s="39">
        <f>G49*0.75*0.96</f>
        <v>1121.76</v>
      </c>
      <c r="L49" s="39">
        <f>G49*0.75*0.98</f>
        <v>1145.1299999999999</v>
      </c>
      <c r="M49" s="39">
        <f>G49*0.75</f>
        <v>1168.5</v>
      </c>
      <c r="N49" s="39">
        <f>G49*0.8</f>
        <v>1246.4000000000001</v>
      </c>
      <c r="O49" s="374">
        <f>(J49-I49)/J49</f>
        <v>0.68392413539919339</v>
      </c>
      <c r="P49" s="374">
        <f>(K49-I49)/K49</f>
        <v>0.69050904924504353</v>
      </c>
      <c r="Q49" s="374">
        <f>(L49-I49)/L49</f>
        <v>0.69682519109718555</v>
      </c>
      <c r="R49" s="374">
        <f>(M49-I49)/M49</f>
        <v>0.70288868727524179</v>
      </c>
      <c r="S49" s="374">
        <f>(N49-I49)/N49</f>
        <v>0.72145814432053923</v>
      </c>
      <c r="T49" s="493">
        <v>504.28610970369994</v>
      </c>
      <c r="U49" s="374">
        <v>1.7718564911261161</v>
      </c>
    </row>
    <row r="50" spans="1:21" s="362" customFormat="1">
      <c r="A50" s="1"/>
      <c r="B50" s="362" t="s">
        <v>84</v>
      </c>
      <c r="F50" s="496" t="s">
        <v>426</v>
      </c>
      <c r="G50" s="495">
        <v>0</v>
      </c>
      <c r="H50" s="182">
        <v>1271.2577000000001</v>
      </c>
      <c r="I50" s="182">
        <v>1283.17885</v>
      </c>
      <c r="J50" s="375">
        <f>G50*0.75*0.94</f>
        <v>0</v>
      </c>
      <c r="K50" s="39">
        <f>G50*0.75*0.96</f>
        <v>0</v>
      </c>
      <c r="L50" s="39">
        <f>G50*0.75*0.98</f>
        <v>0</v>
      </c>
      <c r="M50" s="39">
        <f>G50*0.75</f>
        <v>0</v>
      </c>
      <c r="N50" s="39">
        <f>G50*0.8</f>
        <v>0</v>
      </c>
      <c r="O50" s="374" t="e">
        <f>(J50-I50)/J50</f>
        <v>#DIV/0!</v>
      </c>
      <c r="P50" s="374" t="e">
        <f>(K50-I50)/K50</f>
        <v>#DIV/0!</v>
      </c>
      <c r="Q50" s="374" t="e">
        <f>(L50-I50)/L50</f>
        <v>#DIV/0!</v>
      </c>
      <c r="R50" s="374" t="e">
        <f>(M50-I50)/M50</f>
        <v>#DIV/0!</v>
      </c>
      <c r="S50" s="374" t="e">
        <f>(N50-I50)/N50</f>
        <v>#DIV/0!</v>
      </c>
      <c r="T50" s="493" t="e">
        <v>#N/A</v>
      </c>
      <c r="U50" s="374" t="e">
        <v>#N/A</v>
      </c>
    </row>
    <row r="51" spans="1:21">
      <c r="B51" s="1" t="s">
        <v>85</v>
      </c>
      <c r="F51" s="29" t="s">
        <v>427</v>
      </c>
      <c r="G51" s="215">
        <v>1884</v>
      </c>
      <c r="H51" s="182">
        <v>726.29168066799991</v>
      </c>
      <c r="I51" s="182">
        <v>728.08701827620007</v>
      </c>
      <c r="J51" s="375">
        <f>G51*0.75*0.94</f>
        <v>1328.22</v>
      </c>
      <c r="K51" s="39">
        <f>G51*0.75*0.96</f>
        <v>1356.48</v>
      </c>
      <c r="L51" s="39">
        <f>G51*0.75*0.98</f>
        <v>1384.74</v>
      </c>
      <c r="M51" s="39">
        <f>G51*0.75</f>
        <v>1413</v>
      </c>
      <c r="N51" s="39">
        <f>G51*0.8</f>
        <v>1507.2</v>
      </c>
      <c r="O51" s="374">
        <f>(J51-I51)/J51</f>
        <v>0.4518325139839785</v>
      </c>
      <c r="P51" s="374">
        <f>(K51-I51)/K51</f>
        <v>0.46325266994264563</v>
      </c>
      <c r="Q51" s="374">
        <f>(L51-I51)/L51</f>
        <v>0.47420669708667329</v>
      </c>
      <c r="R51" s="374">
        <f>(M51-I51)/M51</f>
        <v>0.48472256314493978</v>
      </c>
      <c r="S51" s="374">
        <f>(N51-I51)/N51</f>
        <v>0.51692740294838102</v>
      </c>
      <c r="T51" s="493">
        <v>661.85331933200007</v>
      </c>
      <c r="U51" s="374">
        <v>0.91127757201248227</v>
      </c>
    </row>
    <row r="52" spans="1:21">
      <c r="F52" s="17"/>
      <c r="G52" s="18"/>
      <c r="H52" s="18"/>
      <c r="I52" s="18"/>
    </row>
    <row r="53" spans="1:21">
      <c r="A53" s="440"/>
      <c r="B53" s="441" t="s">
        <v>86</v>
      </c>
      <c r="C53" s="441"/>
      <c r="D53" s="441"/>
      <c r="E53" s="441"/>
      <c r="F53" s="442"/>
      <c r="G53" s="443">
        <v>250</v>
      </c>
      <c r="H53" s="18"/>
      <c r="I53" s="18"/>
    </row>
  </sheetData>
  <hyperlinks>
    <hyperlink ref="E6" r:id="rId1" display="http://www.artsway-ag.com/" xr:uid="{980F4D0B-D5E5-E244-A39B-2637C74A9F5C}"/>
    <hyperlink ref="G5" location="'Table of Contents'!A1" display="Contents" xr:uid="{DBAEFB16-56B2-FD4B-876A-E3E19E7A9B58}"/>
  </hyperlinks>
  <pageMargins left="0.75" right="0.25" top="0.4" bottom="0.79444444444444495" header="0.51180555555555596" footer="0.5"/>
  <pageSetup scale="89" orientation="portrait" useFirstPageNumber="1" r:id="rId2"/>
  <headerFooter alignWithMargins="0">
    <oddFooter>&amp;L&amp;"Calibri,Regular"&amp;7&amp;K000000Prices FCA Armstrong, IA 50514
Subject to Change Without Notice&amp;C&amp;"Calibri,Regular"&amp;9&amp;K000000&amp;A
&amp;R&amp;"Calibri,Regular"&amp;7&amp;K000000Effective 05/03/2021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533CC-122A-4548-ACBC-954CF6617C14}">
  <sheetPr>
    <pageSetUpPr fitToPage="1"/>
  </sheetPr>
  <dimension ref="A1:IH27"/>
  <sheetViews>
    <sheetView view="pageBreakPreview" zoomScaleNormal="100" zoomScaleSheetLayoutView="100" workbookViewId="0">
      <selection activeCell="F28" sqref="F28"/>
    </sheetView>
  </sheetViews>
  <sheetFormatPr defaultColWidth="9.88671875" defaultRowHeight="14.4" customHeight="1"/>
  <cols>
    <col min="1" max="1" width="2.44140625" style="41" customWidth="1"/>
    <col min="2" max="2" width="23.6640625" style="41" customWidth="1"/>
    <col min="3" max="3" width="24.44140625" style="41" customWidth="1"/>
    <col min="4" max="4" width="3.88671875" style="41" customWidth="1"/>
    <col min="5" max="5" width="19.6640625" style="41" customWidth="1"/>
    <col min="6" max="6" width="13" style="235" customWidth="1"/>
    <col min="7" max="7" width="18.44140625" style="235" customWidth="1"/>
    <col min="8" max="8" width="15.88671875" style="165" bestFit="1" customWidth="1"/>
    <col min="9" max="9" width="15.88671875" style="183" customWidth="1"/>
    <col min="10" max="10" width="24.6640625" style="41" bestFit="1" customWidth="1"/>
    <col min="11" max="14" width="11.33203125" style="41" bestFit="1" customWidth="1"/>
    <col min="15" max="242" width="10" style="41" customWidth="1"/>
    <col min="243" max="16384" width="9.88671875" style="42"/>
  </cols>
  <sheetData>
    <row r="1" spans="1:19" ht="14.4" customHeight="1">
      <c r="A1" s="40"/>
      <c r="B1" s="40"/>
      <c r="C1" s="40"/>
      <c r="D1" s="40"/>
      <c r="E1" s="40"/>
      <c r="F1" s="222"/>
      <c r="G1" s="222"/>
    </row>
    <row r="2" spans="1:19" ht="14.4" customHeight="1">
      <c r="A2" s="40"/>
      <c r="B2" s="40"/>
      <c r="C2" s="40"/>
      <c r="D2" s="40"/>
      <c r="E2" s="40"/>
      <c r="F2" s="222"/>
      <c r="G2" s="222"/>
    </row>
    <row r="3" spans="1:19" ht="18" customHeight="1">
      <c r="A3" s="40"/>
      <c r="B3" s="40"/>
      <c r="C3" s="40"/>
      <c r="E3" s="173" t="s">
        <v>0</v>
      </c>
      <c r="F3" s="223"/>
      <c r="G3" s="223"/>
    </row>
    <row r="4" spans="1:19" ht="15.75" customHeight="1">
      <c r="A4" s="40"/>
      <c r="B4" s="40"/>
      <c r="C4" s="40"/>
      <c r="E4" s="174" t="s">
        <v>1</v>
      </c>
      <c r="F4" s="224"/>
      <c r="G4" s="224"/>
    </row>
    <row r="5" spans="1:19" ht="15.75" customHeight="1">
      <c r="A5" s="40"/>
      <c r="B5" s="40"/>
      <c r="C5" s="40"/>
      <c r="E5" s="174" t="s">
        <v>907</v>
      </c>
      <c r="F5" s="224"/>
      <c r="G5" s="399"/>
    </row>
    <row r="6" spans="1:19" ht="17.399999999999999" customHeight="1">
      <c r="A6" s="40"/>
      <c r="B6" s="40"/>
      <c r="C6" s="40"/>
      <c r="E6" s="396" t="s">
        <v>898</v>
      </c>
      <c r="F6" s="225"/>
      <c r="G6" s="222"/>
    </row>
    <row r="7" spans="1:19" ht="17.399999999999999" customHeight="1">
      <c r="A7" s="40"/>
      <c r="B7" s="40"/>
      <c r="C7" s="40"/>
      <c r="D7" s="40"/>
      <c r="E7" s="40"/>
      <c r="F7" s="225"/>
      <c r="G7" s="222"/>
    </row>
    <row r="8" spans="1:19" ht="17.399999999999999" customHeight="1">
      <c r="A8" s="40"/>
      <c r="B8" s="40"/>
      <c r="C8" s="40"/>
      <c r="D8" s="40"/>
      <c r="E8" s="40"/>
      <c r="F8" s="225"/>
      <c r="G8" s="222"/>
    </row>
    <row r="9" spans="1:19" ht="17.399999999999999" customHeight="1">
      <c r="A9" s="40"/>
      <c r="B9" s="40"/>
      <c r="C9" s="40"/>
      <c r="D9" s="40"/>
      <c r="E9" s="40"/>
      <c r="F9" s="222"/>
      <c r="G9" s="2"/>
    </row>
    <row r="10" spans="1:19" ht="15.75" customHeight="1">
      <c r="A10" s="40"/>
      <c r="B10" s="40"/>
      <c r="C10" s="40"/>
      <c r="D10" s="40"/>
      <c r="E10" s="402"/>
      <c r="F10" s="232" t="s">
        <v>773</v>
      </c>
      <c r="G10" s="37"/>
      <c r="H10" s="183"/>
    </row>
    <row r="11" spans="1:19" ht="17.399999999999999" customHeight="1">
      <c r="A11" s="465"/>
      <c r="B11" s="466" t="s">
        <v>772</v>
      </c>
      <c r="C11" s="467"/>
      <c r="D11" s="467"/>
      <c r="E11" s="468"/>
      <c r="F11" s="469" t="s">
        <v>7</v>
      </c>
      <c r="G11" s="470"/>
      <c r="H11" s="452"/>
      <c r="I11" s="186"/>
    </row>
    <row r="12" spans="1:19" ht="18">
      <c r="A12" s="56"/>
      <c r="B12" s="477" t="s">
        <v>754</v>
      </c>
      <c r="C12" s="461"/>
      <c r="D12" s="461"/>
      <c r="E12" s="462"/>
      <c r="F12" s="463" t="s">
        <v>782</v>
      </c>
      <c r="G12" s="464"/>
      <c r="H12" s="162"/>
      <c r="I12" s="182"/>
      <c r="J12" s="372"/>
      <c r="K12" s="372"/>
      <c r="L12" s="372"/>
      <c r="M12" s="372"/>
      <c r="N12" s="372"/>
      <c r="O12" s="373"/>
      <c r="P12" s="373"/>
      <c r="Q12" s="373"/>
      <c r="R12" s="373"/>
      <c r="S12" s="373"/>
    </row>
    <row r="13" spans="1:19" ht="18">
      <c r="A13" s="56"/>
      <c r="B13" s="477" t="s">
        <v>755</v>
      </c>
      <c r="C13" s="461"/>
      <c r="D13" s="461"/>
      <c r="E13" s="462"/>
      <c r="F13" s="463" t="s">
        <v>783</v>
      </c>
      <c r="G13" s="464"/>
      <c r="H13" s="162"/>
      <c r="I13" s="182"/>
      <c r="J13" s="372"/>
      <c r="K13" s="372"/>
      <c r="L13" s="372"/>
      <c r="M13" s="372"/>
      <c r="N13" s="372"/>
      <c r="O13" s="373"/>
      <c r="P13" s="373"/>
      <c r="Q13" s="373"/>
      <c r="R13" s="373"/>
      <c r="S13" s="373"/>
    </row>
    <row r="14" spans="1:19" ht="18">
      <c r="A14" s="56"/>
      <c r="B14" s="477" t="s">
        <v>774</v>
      </c>
      <c r="C14" s="461"/>
      <c r="D14" s="461"/>
      <c r="E14" s="462"/>
      <c r="F14" s="463" t="s">
        <v>784</v>
      </c>
      <c r="G14" s="464"/>
      <c r="H14" s="182"/>
      <c r="I14" s="182"/>
      <c r="J14" s="372"/>
      <c r="K14" s="372"/>
      <c r="L14" s="372"/>
      <c r="M14" s="372"/>
      <c r="N14" s="372"/>
      <c r="O14" s="373"/>
      <c r="P14" s="373"/>
      <c r="Q14" s="373"/>
      <c r="R14" s="373"/>
      <c r="S14" s="373"/>
    </row>
    <row r="15" spans="1:19" ht="18">
      <c r="A15" s="56"/>
      <c r="B15" s="477" t="s">
        <v>775</v>
      </c>
      <c r="C15" s="461"/>
      <c r="D15" s="461"/>
      <c r="E15" s="462"/>
      <c r="F15" s="463" t="s">
        <v>785</v>
      </c>
      <c r="G15" s="464"/>
      <c r="H15" s="182"/>
      <c r="I15" s="182"/>
      <c r="J15" s="372"/>
      <c r="K15" s="372"/>
      <c r="L15" s="372"/>
      <c r="M15" s="372"/>
      <c r="N15" s="372"/>
      <c r="O15" s="373"/>
      <c r="P15" s="373"/>
      <c r="Q15" s="373"/>
      <c r="R15" s="373"/>
      <c r="S15" s="373"/>
    </row>
    <row r="16" spans="1:19" ht="18">
      <c r="A16" s="56"/>
      <c r="B16" s="477" t="s">
        <v>776</v>
      </c>
      <c r="C16" s="461"/>
      <c r="D16" s="461"/>
      <c r="E16" s="462"/>
      <c r="F16" s="463" t="s">
        <v>900</v>
      </c>
      <c r="G16" s="464"/>
      <c r="H16" s="182"/>
      <c r="I16" s="182"/>
      <c r="J16" s="372"/>
      <c r="K16" s="372"/>
      <c r="L16" s="372"/>
      <c r="M16" s="372"/>
      <c r="N16" s="372"/>
      <c r="O16" s="373"/>
      <c r="P16" s="373"/>
      <c r="Q16" s="373"/>
      <c r="R16" s="373"/>
      <c r="S16" s="373"/>
    </row>
    <row r="17" spans="1:19" ht="18">
      <c r="A17" s="56"/>
      <c r="B17" s="477" t="s">
        <v>756</v>
      </c>
      <c r="C17" s="461"/>
      <c r="D17" s="461"/>
      <c r="E17" s="462"/>
      <c r="F17" s="463" t="s">
        <v>1126</v>
      </c>
      <c r="G17" s="464"/>
      <c r="H17" s="182"/>
      <c r="I17" s="182"/>
      <c r="J17" s="372"/>
      <c r="K17" s="372"/>
      <c r="L17" s="372"/>
      <c r="M17" s="372"/>
      <c r="N17" s="372"/>
      <c r="O17" s="373"/>
      <c r="P17" s="373"/>
      <c r="Q17" s="373"/>
      <c r="R17" s="373"/>
      <c r="S17" s="373"/>
    </row>
    <row r="18" spans="1:19" ht="18">
      <c r="A18" s="56"/>
      <c r="B18" s="477" t="s">
        <v>777</v>
      </c>
      <c r="C18" s="461"/>
      <c r="D18" s="461"/>
      <c r="E18" s="462"/>
      <c r="F18" s="463" t="s">
        <v>1127</v>
      </c>
      <c r="G18" s="464"/>
      <c r="H18" s="182"/>
      <c r="I18" s="182"/>
      <c r="J18" s="372"/>
      <c r="K18" s="372"/>
      <c r="L18" s="372"/>
      <c r="M18" s="372"/>
      <c r="N18" s="372"/>
      <c r="O18" s="373"/>
      <c r="P18" s="373"/>
      <c r="Q18" s="373"/>
      <c r="R18" s="373"/>
      <c r="S18" s="373"/>
    </row>
    <row r="19" spans="1:19" ht="18">
      <c r="A19" s="56"/>
      <c r="B19" s="477" t="s">
        <v>778</v>
      </c>
      <c r="C19" s="461"/>
      <c r="D19" s="461"/>
      <c r="E19" s="462"/>
      <c r="F19" s="463" t="s">
        <v>1128</v>
      </c>
      <c r="G19" s="464"/>
      <c r="H19" s="182"/>
      <c r="I19" s="182"/>
      <c r="J19" s="372"/>
      <c r="K19" s="372"/>
      <c r="L19" s="372"/>
      <c r="M19" s="372"/>
      <c r="N19" s="372"/>
      <c r="O19" s="373"/>
      <c r="P19" s="373"/>
      <c r="Q19" s="373"/>
      <c r="R19" s="373"/>
      <c r="S19" s="373"/>
    </row>
    <row r="20" spans="1:19" ht="18">
      <c r="A20" s="56"/>
      <c r="B20" s="477" t="s">
        <v>966</v>
      </c>
      <c r="C20" s="461"/>
      <c r="D20" s="461"/>
      <c r="E20" s="462"/>
      <c r="F20" s="463" t="s">
        <v>1129</v>
      </c>
      <c r="G20" s="464"/>
      <c r="H20" s="182"/>
      <c r="I20" s="182"/>
      <c r="J20" s="372"/>
      <c r="K20" s="372"/>
      <c r="L20" s="372"/>
      <c r="M20" s="372"/>
      <c r="N20" s="372"/>
      <c r="O20" s="373"/>
      <c r="P20" s="373"/>
      <c r="Q20" s="373"/>
      <c r="R20" s="373"/>
      <c r="S20" s="373"/>
    </row>
    <row r="21" spans="1:19" ht="18">
      <c r="A21" s="56"/>
      <c r="B21" s="477" t="s">
        <v>779</v>
      </c>
      <c r="C21" s="461"/>
      <c r="D21" s="461"/>
      <c r="E21" s="462"/>
      <c r="F21" s="463" t="s">
        <v>1130</v>
      </c>
      <c r="G21" s="464"/>
      <c r="H21" s="182"/>
      <c r="I21" s="182"/>
      <c r="J21" s="372"/>
      <c r="K21" s="372"/>
      <c r="L21" s="372"/>
      <c r="M21" s="372"/>
      <c r="N21" s="372"/>
      <c r="O21" s="373"/>
      <c r="P21" s="373"/>
      <c r="Q21" s="373"/>
      <c r="R21" s="373"/>
      <c r="S21" s="373"/>
    </row>
    <row r="22" spans="1:19" ht="18">
      <c r="A22" s="56"/>
      <c r="B22" s="477" t="s">
        <v>759</v>
      </c>
      <c r="C22" s="461"/>
      <c r="D22" s="461"/>
      <c r="E22" s="462"/>
      <c r="F22" s="463" t="s">
        <v>901</v>
      </c>
      <c r="G22" s="464"/>
      <c r="H22" s="182"/>
      <c r="I22" s="182"/>
      <c r="J22" s="372"/>
      <c r="K22" s="372"/>
      <c r="L22" s="372"/>
      <c r="M22" s="372"/>
      <c r="N22" s="372"/>
      <c r="O22" s="373"/>
      <c r="P22" s="373"/>
      <c r="Q22" s="373"/>
      <c r="R22" s="373"/>
      <c r="S22" s="373"/>
    </row>
    <row r="23" spans="1:19" ht="18">
      <c r="A23" s="56"/>
      <c r="B23" s="477" t="s">
        <v>780</v>
      </c>
      <c r="C23" s="461"/>
      <c r="D23" s="461"/>
      <c r="E23" s="462"/>
      <c r="F23" s="463" t="s">
        <v>967</v>
      </c>
      <c r="G23" s="464"/>
      <c r="H23" s="182"/>
      <c r="I23" s="182"/>
      <c r="J23" s="372"/>
      <c r="K23" s="372"/>
      <c r="L23" s="372"/>
      <c r="M23" s="372"/>
      <c r="N23" s="372"/>
      <c r="O23" s="373"/>
      <c r="P23" s="373"/>
      <c r="Q23" s="373"/>
      <c r="R23" s="373"/>
      <c r="S23" s="373"/>
    </row>
    <row r="24" spans="1:19" ht="18">
      <c r="A24" s="56"/>
      <c r="B24" s="477" t="s">
        <v>781</v>
      </c>
      <c r="C24" s="461"/>
      <c r="D24" s="461"/>
      <c r="E24" s="462"/>
      <c r="F24" s="463" t="s">
        <v>968</v>
      </c>
      <c r="G24" s="464"/>
      <c r="H24" s="182"/>
      <c r="I24" s="182"/>
      <c r="J24" s="372"/>
      <c r="K24" s="372"/>
      <c r="L24" s="372"/>
      <c r="M24" s="372"/>
      <c r="N24" s="372"/>
      <c r="O24" s="373"/>
      <c r="P24" s="373"/>
      <c r="Q24" s="373"/>
      <c r="R24" s="373"/>
      <c r="S24" s="373"/>
    </row>
    <row r="25" spans="1:19" ht="18">
      <c r="A25" s="56"/>
      <c r="B25" s="477" t="s">
        <v>761</v>
      </c>
      <c r="C25" s="461"/>
      <c r="D25" s="461"/>
      <c r="E25" s="462"/>
      <c r="F25" s="463" t="s">
        <v>1131</v>
      </c>
      <c r="G25" s="464"/>
      <c r="H25" s="182"/>
      <c r="I25" s="182"/>
      <c r="J25" s="372"/>
      <c r="K25" s="372"/>
      <c r="L25" s="372"/>
      <c r="M25" s="372"/>
      <c r="N25" s="372"/>
      <c r="O25" s="373"/>
      <c r="P25" s="373"/>
      <c r="Q25" s="373"/>
      <c r="R25" s="373"/>
      <c r="S25" s="373"/>
    </row>
    <row r="26" spans="1:19" ht="18">
      <c r="A26" s="56"/>
      <c r="B26" s="477" t="s">
        <v>760</v>
      </c>
      <c r="C26" s="461"/>
      <c r="D26" s="461"/>
      <c r="E26" s="462"/>
      <c r="F26" s="463" t="s">
        <v>1132</v>
      </c>
      <c r="G26" s="464"/>
      <c r="H26" s="182"/>
      <c r="I26" s="182"/>
      <c r="J26" s="372"/>
      <c r="K26" s="372"/>
      <c r="L26" s="372"/>
      <c r="M26" s="372"/>
      <c r="N26" s="372"/>
      <c r="O26" s="373"/>
      <c r="P26" s="373"/>
      <c r="Q26" s="373"/>
      <c r="R26" s="373"/>
      <c r="S26" s="373"/>
    </row>
    <row r="27" spans="1:19" ht="18">
      <c r="A27" s="56"/>
      <c r="B27" s="477" t="s">
        <v>750</v>
      </c>
      <c r="C27" s="461"/>
      <c r="D27" s="461"/>
      <c r="E27" s="462"/>
      <c r="F27" s="463" t="s">
        <v>1133</v>
      </c>
      <c r="G27" s="464"/>
      <c r="H27" s="182"/>
      <c r="I27" s="182"/>
      <c r="J27" s="372"/>
      <c r="K27" s="372"/>
      <c r="L27" s="372"/>
      <c r="M27" s="372"/>
      <c r="N27" s="372"/>
      <c r="O27" s="373"/>
      <c r="P27" s="373"/>
      <c r="Q27" s="373"/>
      <c r="R27" s="373"/>
      <c r="S27" s="373"/>
    </row>
  </sheetData>
  <hyperlinks>
    <hyperlink ref="E6" r:id="rId1" xr:uid="{874E8915-FC25-A54A-9767-FA01D7665506}"/>
    <hyperlink ref="B12" location="'Grinder Mixer'!A1" display="Grinder Mixer" xr:uid="{AE1E2DD0-5729-2E41-8650-E70EA6F4CDD8}"/>
    <hyperlink ref="B13" location="CATTLEMAXX!A1" display="CATTLEMAXX" xr:uid="{CB5902AC-DC38-9B4C-8560-D5968DFA6E8C}"/>
    <hyperlink ref="B14" location="'Scale Indicators'!A1" display="Scale Indicators" xr:uid="{93BF6777-0340-E14B-A87E-B4367F1AFF90}"/>
    <hyperlink ref="B15" location="Screens!A1" display="Screens" xr:uid="{806C4C45-B551-5F43-A706-1BA89EF0B9C2}"/>
    <hyperlink ref="B16" location="'Hammer Mills'!A1" display="Stationary/Portable Mill" xr:uid="{D7DBCCCB-9B3F-D946-87C2-22F689FD9B6C}"/>
    <hyperlink ref="B17" location="'X Series Manure Spreader'!A1" display="Manure Spreader" xr:uid="{66F9164A-7DB6-EA46-8DBA-D2C83217EA89}"/>
    <hyperlink ref="B18" location="'TOP-SPREAD Bale Processor'!A1" display="TOP-SPREAD Bale Processor" xr:uid="{A13A8FBE-08ED-844C-9CAB-348E74DBD5DC}"/>
    <hyperlink ref="B19" location="'2100 Forage Box'!A1" display="2100 Forage Box" xr:uid="{57B9775B-49E0-BE4F-A1FB-FECE4AF9A18E}"/>
    <hyperlink ref="B21" location="'Horst Running Gear'!A1" display="Running Gear" xr:uid="{781C56D0-2547-D448-AED1-AB54E8575B3F}"/>
    <hyperlink ref="B22" location="'9016 High Dump'!A1" display="High Dump" xr:uid="{D227B86F-C11B-104F-A41A-726CEA2C55C3}"/>
    <hyperlink ref="B23" location="Graders!A1" display="Grader" xr:uid="{A8954D40-F54B-AE42-8AAD-C1FA7A894ACD}"/>
    <hyperlink ref="B24" location="'Land Planes'!A1" display="Land Plane" xr:uid="{7502B14D-9F52-8F46-B69C-B558554789BE}"/>
    <hyperlink ref="B25" location="Defoliator!A1" display="Beet Defoliator" xr:uid="{5D3B66C4-499D-B84C-8FEA-7A480054C24D}"/>
    <hyperlink ref="B26" location="'Beet Harvester'!A1" display="Beet Harvester" xr:uid="{5E96536B-4B84-FD4E-B5CF-A795E189E0D1}"/>
    <hyperlink ref="B27" location="Brochures!A1" display="Brochures" xr:uid="{A020ADB7-C73F-9249-8B60-9D440D1E9B2F}"/>
  </hyperlinks>
  <pageMargins left="0.7" right="0.45" top="0.4" bottom="0.75" header="0.55000000000000004" footer="0.8"/>
  <pageSetup scale="88" orientation="portrait" r:id="rId2"/>
  <headerFooter>
    <oddFooter>&amp;L&amp;"Calibri,Regular"&amp;K000000Prices FCA Armstrong, Iowa
Subject to change without notice&amp;C&amp;"Calibri,Regular"&amp;K000000&amp;A
&amp;P&amp;R&amp;"Calibri,Regular"&amp;K000000Effective 09/23/2024</oddFooter>
  </headerFooter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D556-A4C3-4E83-B114-92B07B996246}">
  <dimension ref="A1:U83"/>
  <sheetViews>
    <sheetView view="pageBreakPreview" topLeftCell="A19" zoomScale="130" zoomScaleNormal="100" zoomScaleSheetLayoutView="130" workbookViewId="0">
      <selection activeCell="H43" sqref="H1:H1048576"/>
    </sheetView>
  </sheetViews>
  <sheetFormatPr defaultColWidth="13.88671875" defaultRowHeight="13.2"/>
  <cols>
    <col min="1" max="1" width="3" style="1" customWidth="1"/>
    <col min="2" max="2" width="21.109375" style="1" customWidth="1"/>
    <col min="3" max="3" width="21.44140625" style="1" customWidth="1"/>
    <col min="4" max="4" width="3.44140625" style="1" customWidth="1"/>
    <col min="5" max="5" width="15.33203125" style="1" customWidth="1"/>
    <col min="6" max="6" width="13.33203125" style="6" customWidth="1"/>
    <col min="7" max="7" width="18.33203125" style="1" customWidth="1"/>
    <col min="8" max="9" width="17.44140625" style="163" customWidth="1"/>
    <col min="10" max="19" width="13.88671875" style="1"/>
    <col min="20" max="20" width="28.44140625" style="39" bestFit="1" customWidth="1"/>
    <col min="21" max="21" width="27" style="1" bestFit="1" customWidth="1"/>
    <col min="22" max="16384" width="13.88671875" style="1"/>
  </cols>
  <sheetData>
    <row r="1" spans="1:7" ht="15" customHeight="1"/>
    <row r="2" spans="1:7" ht="15" customHeight="1"/>
    <row r="3" spans="1:7" ht="15" customHeight="1">
      <c r="E3" s="171" t="s">
        <v>0</v>
      </c>
      <c r="F3" s="171"/>
      <c r="G3" s="171"/>
    </row>
    <row r="4" spans="1:7" ht="15" customHeight="1">
      <c r="E4" s="172" t="s">
        <v>1</v>
      </c>
      <c r="F4" s="172"/>
      <c r="G4" s="172"/>
    </row>
    <row r="5" spans="1:7" ht="15" customHeight="1">
      <c r="E5" s="172" t="s">
        <v>2</v>
      </c>
      <c r="F5" s="172"/>
      <c r="G5" s="478" t="s">
        <v>749</v>
      </c>
    </row>
    <row r="6" spans="1:7" ht="15" customHeight="1">
      <c r="E6" s="403" t="s">
        <v>707</v>
      </c>
      <c r="F6" s="5"/>
      <c r="G6" s="5"/>
    </row>
    <row r="7" spans="1:7" ht="36.75" customHeight="1">
      <c r="G7" s="2"/>
    </row>
    <row r="8" spans="1:7" ht="26.25" customHeight="1">
      <c r="A8" s="3" t="s">
        <v>590</v>
      </c>
      <c r="B8" s="4"/>
      <c r="C8" s="4"/>
      <c r="D8" s="4"/>
      <c r="E8" s="4"/>
      <c r="F8" s="84"/>
      <c r="G8" s="169" t="s">
        <v>87</v>
      </c>
    </row>
    <row r="9" spans="1:7" ht="24" customHeight="1">
      <c r="B9" s="5" t="s">
        <v>4</v>
      </c>
      <c r="E9" s="60" t="s">
        <v>672</v>
      </c>
    </row>
    <row r="10" spans="1:7" ht="12.75" customHeight="1">
      <c r="B10" s="360" t="s">
        <v>677</v>
      </c>
    </row>
    <row r="11" spans="1:7" ht="23.25" customHeight="1">
      <c r="B11" s="5" t="s">
        <v>41</v>
      </c>
    </row>
    <row r="12" spans="1:7">
      <c r="B12" s="6" t="s">
        <v>121</v>
      </c>
      <c r="E12" s="1" t="s">
        <v>122</v>
      </c>
    </row>
    <row r="13" spans="1:7">
      <c r="B13" s="6" t="s">
        <v>123</v>
      </c>
      <c r="E13" s="1" t="s">
        <v>124</v>
      </c>
    </row>
    <row r="14" spans="1:7">
      <c r="B14" s="6" t="s">
        <v>125</v>
      </c>
      <c r="E14" s="6" t="s">
        <v>126</v>
      </c>
    </row>
    <row r="15" spans="1:7">
      <c r="B15" s="6" t="s">
        <v>127</v>
      </c>
      <c r="E15" s="6" t="s">
        <v>128</v>
      </c>
    </row>
    <row r="16" spans="1:7">
      <c r="B16" s="6" t="s">
        <v>129</v>
      </c>
      <c r="E16" s="6" t="s">
        <v>130</v>
      </c>
    </row>
    <row r="17" spans="1:21">
      <c r="B17" s="6" t="s">
        <v>131</v>
      </c>
      <c r="E17" s="6" t="s">
        <v>132</v>
      </c>
    </row>
    <row r="18" spans="1:21">
      <c r="B18" s="6" t="s">
        <v>133</v>
      </c>
      <c r="E18" s="6"/>
    </row>
    <row r="19" spans="1:21">
      <c r="B19" s="6"/>
      <c r="E19" s="60" t="s">
        <v>743</v>
      </c>
      <c r="F19" s="29" t="s">
        <v>726</v>
      </c>
    </row>
    <row r="20" spans="1:21">
      <c r="B20" s="6"/>
      <c r="E20" s="6"/>
    </row>
    <row r="21" spans="1:21" ht="15.6">
      <c r="A21" s="7"/>
      <c r="B21" s="8"/>
      <c r="C21" s="8"/>
      <c r="D21" s="8"/>
      <c r="E21" s="390" t="s">
        <v>702</v>
      </c>
      <c r="F21" s="85" t="s">
        <v>5</v>
      </c>
      <c r="G21" s="9" t="s">
        <v>134</v>
      </c>
      <c r="T21" s="492" t="s">
        <v>825</v>
      </c>
      <c r="U21" s="491" t="s">
        <v>825</v>
      </c>
    </row>
    <row r="22" spans="1:21" ht="17.399999999999999">
      <c r="A22" s="10"/>
      <c r="B22" s="11" t="s">
        <v>676</v>
      </c>
      <c r="C22" s="12"/>
      <c r="D22" s="12"/>
      <c r="E22" s="391" t="s">
        <v>703</v>
      </c>
      <c r="F22" s="86" t="s">
        <v>7</v>
      </c>
      <c r="G22" s="14" t="s">
        <v>12</v>
      </c>
      <c r="H22" s="489" t="s">
        <v>807</v>
      </c>
      <c r="I22" s="489" t="s">
        <v>808</v>
      </c>
      <c r="J22" s="39" t="s">
        <v>644</v>
      </c>
      <c r="K22" s="1" t="s">
        <v>648</v>
      </c>
      <c r="L22" s="1" t="s">
        <v>645</v>
      </c>
      <c r="M22" s="1" t="s">
        <v>646</v>
      </c>
      <c r="N22" s="1" t="s">
        <v>647</v>
      </c>
      <c r="O22" s="369" t="s">
        <v>649</v>
      </c>
      <c r="P22" s="369" t="s">
        <v>650</v>
      </c>
      <c r="Q22" s="369" t="s">
        <v>651</v>
      </c>
      <c r="R22" s="369" t="s">
        <v>652</v>
      </c>
      <c r="S22" s="369" t="s">
        <v>653</v>
      </c>
      <c r="T22" s="492" t="s">
        <v>826</v>
      </c>
      <c r="U22" s="491" t="s">
        <v>827</v>
      </c>
    </row>
    <row r="23" spans="1:21" ht="15.6">
      <c r="A23" s="15"/>
      <c r="B23" s="16" t="s">
        <v>584</v>
      </c>
      <c r="E23" s="1" t="s">
        <v>720</v>
      </c>
      <c r="F23" s="29" t="s">
        <v>449</v>
      </c>
      <c r="G23" s="114">
        <v>35824</v>
      </c>
      <c r="H23" s="182">
        <v>12566.7622971604</v>
      </c>
      <c r="I23" s="182">
        <v>13137.896389852134</v>
      </c>
      <c r="J23" s="375">
        <f>G23*0.75*0.94</f>
        <v>25255.919999999998</v>
      </c>
      <c r="K23" s="39">
        <f t="shared" ref="K23" si="0">M23*0.96</f>
        <v>25793.279999999999</v>
      </c>
      <c r="L23" s="39">
        <f t="shared" ref="L23" si="1">M23*0.98</f>
        <v>26330.639999999999</v>
      </c>
      <c r="M23" s="39">
        <f t="shared" ref="M23" si="2">SUM(J23/0.94)</f>
        <v>26868</v>
      </c>
      <c r="N23" s="39">
        <f>G23*0.8</f>
        <v>28659.200000000001</v>
      </c>
      <c r="O23" s="369">
        <f>(J23-I23)/J23</f>
        <v>0.47980923324701158</v>
      </c>
      <c r="P23" s="369">
        <f>(K23-I23)/K23</f>
        <v>0.49064654088769888</v>
      </c>
      <c r="Q23" s="369">
        <f>(L23-I23)/L23</f>
        <v>0.50104150944101111</v>
      </c>
      <c r="R23" s="369">
        <f>(M23-I23)/M23</f>
        <v>0.51102067925219097</v>
      </c>
      <c r="S23" s="369">
        <f>(N23-I23)/N23</f>
        <v>0.54158188679892905</v>
      </c>
      <c r="T23" s="493">
        <v>9509.6077028395994</v>
      </c>
      <c r="U23" s="374">
        <v>0.75672694986746125</v>
      </c>
    </row>
    <row r="24" spans="1:21" ht="12.75" customHeight="1">
      <c r="A24" s="15"/>
      <c r="B24" s="16" t="s">
        <v>551</v>
      </c>
      <c r="E24" s="1" t="s">
        <v>720</v>
      </c>
      <c r="F24" s="29" t="s">
        <v>450</v>
      </c>
      <c r="G24" s="114">
        <v>26786</v>
      </c>
      <c r="H24" s="182" t="e">
        <v>#N/A</v>
      </c>
      <c r="I24" s="182" t="e">
        <v>#N/A</v>
      </c>
      <c r="T24" s="493" t="e">
        <v>#N/A</v>
      </c>
      <c r="U24" s="374" t="e">
        <v>#N/A</v>
      </c>
    </row>
    <row r="25" spans="1:21" ht="16.5" customHeight="1">
      <c r="A25" s="7"/>
      <c r="B25" s="8"/>
      <c r="C25" s="8"/>
      <c r="D25" s="8"/>
      <c r="E25" s="8"/>
      <c r="F25" s="85" t="s">
        <v>5</v>
      </c>
      <c r="G25" s="9" t="s">
        <v>134</v>
      </c>
    </row>
    <row r="26" spans="1:21" ht="17.25" customHeight="1">
      <c r="A26" s="10"/>
      <c r="B26" s="11" t="s">
        <v>681</v>
      </c>
      <c r="C26" s="12"/>
      <c r="D26" s="12"/>
      <c r="E26" s="12"/>
      <c r="F26" s="86" t="s">
        <v>7</v>
      </c>
      <c r="G26" s="14" t="s">
        <v>12</v>
      </c>
    </row>
    <row r="27" spans="1:21" ht="12.75" customHeight="1">
      <c r="B27" s="1" t="s">
        <v>135</v>
      </c>
      <c r="F27" s="29" t="s">
        <v>382</v>
      </c>
      <c r="G27" s="114">
        <v>407</v>
      </c>
      <c r="H27" s="182">
        <v>132.7692515144</v>
      </c>
      <c r="I27" s="182">
        <v>132.96269905982169</v>
      </c>
      <c r="J27" s="375">
        <f t="shared" ref="J27:J39" si="3">G27*0.75*0.94</f>
        <v>286.935</v>
      </c>
      <c r="K27" s="39">
        <f t="shared" ref="K27:K39" si="4">M27*0.96</f>
        <v>293.03999999999996</v>
      </c>
      <c r="L27" s="39">
        <f t="shared" ref="L27:L39" si="5">M27*0.98</f>
        <v>299.14499999999998</v>
      </c>
      <c r="M27" s="39">
        <f t="shared" ref="M27:M39" si="6">SUM(J27/0.94)</f>
        <v>305.25</v>
      </c>
      <c r="N27" s="39">
        <f t="shared" ref="N27:N39" si="7">G27*0.8</f>
        <v>325.60000000000002</v>
      </c>
      <c r="O27" s="369">
        <f t="shared" ref="O27:O39" si="8">(J27-I27)/J27</f>
        <v>0.5366103854189217</v>
      </c>
      <c r="P27" s="369">
        <f t="shared" ref="P27:P39" si="9">(K27-I27)/K27</f>
        <v>0.54626433572269417</v>
      </c>
      <c r="Q27" s="369">
        <f t="shared" ref="Q27:Q39" si="10">(L27-I27)/L27</f>
        <v>0.55552424723855753</v>
      </c>
      <c r="R27" s="369">
        <f t="shared" ref="R27:R39" si="11">(M27-I27)/M27</f>
        <v>0.56441376229378648</v>
      </c>
      <c r="S27" s="369">
        <f t="shared" ref="S27:S39" si="12">(N27-I27)/N27</f>
        <v>0.59163790215042478</v>
      </c>
      <c r="T27" s="493">
        <v>147.11574848559999</v>
      </c>
      <c r="U27" s="374">
        <v>1.1080558699213876</v>
      </c>
    </row>
    <row r="28" spans="1:21" ht="12.75" customHeight="1">
      <c r="B28" s="1" t="s">
        <v>136</v>
      </c>
      <c r="F28" s="29" t="s">
        <v>383</v>
      </c>
      <c r="G28" s="114">
        <v>407</v>
      </c>
      <c r="H28" s="182">
        <v>134.6599146639</v>
      </c>
      <c r="I28" s="182">
        <v>135.093163766148</v>
      </c>
      <c r="J28" s="375">
        <f t="shared" si="3"/>
        <v>286.935</v>
      </c>
      <c r="K28" s="39">
        <f t="shared" si="4"/>
        <v>293.03999999999996</v>
      </c>
      <c r="L28" s="39">
        <f t="shared" si="5"/>
        <v>299.14499999999998</v>
      </c>
      <c r="M28" s="39">
        <f t="shared" si="6"/>
        <v>305.25</v>
      </c>
      <c r="N28" s="39">
        <f t="shared" si="7"/>
        <v>325.60000000000002</v>
      </c>
      <c r="O28" s="369">
        <f t="shared" si="8"/>
        <v>0.52918548184728953</v>
      </c>
      <c r="P28" s="369">
        <f t="shared" si="9"/>
        <v>0.53899411764213756</v>
      </c>
      <c r="Q28" s="369">
        <f t="shared" si="10"/>
        <v>0.54840240095556336</v>
      </c>
      <c r="R28" s="369">
        <f t="shared" si="11"/>
        <v>0.55743435293645205</v>
      </c>
      <c r="S28" s="369">
        <f t="shared" si="12"/>
        <v>0.58509470587792389</v>
      </c>
      <c r="T28" s="493">
        <v>145.22508533609999</v>
      </c>
      <c r="U28" s="374">
        <v>1.078458171450426</v>
      </c>
    </row>
    <row r="29" spans="1:21" ht="12.75" customHeight="1">
      <c r="A29" s="15"/>
      <c r="B29" s="1" t="s">
        <v>137</v>
      </c>
      <c r="F29" s="29" t="s">
        <v>384</v>
      </c>
      <c r="G29" s="114">
        <v>407</v>
      </c>
      <c r="H29" s="182">
        <v>112.71738843120001</v>
      </c>
      <c r="I29" s="182">
        <v>113.44028008423592</v>
      </c>
      <c r="J29" s="375">
        <f t="shared" si="3"/>
        <v>286.935</v>
      </c>
      <c r="K29" s="39">
        <f t="shared" si="4"/>
        <v>293.03999999999996</v>
      </c>
      <c r="L29" s="39">
        <f t="shared" si="5"/>
        <v>299.14499999999998</v>
      </c>
      <c r="M29" s="39">
        <f t="shared" si="6"/>
        <v>305.25</v>
      </c>
      <c r="N29" s="39">
        <f t="shared" si="7"/>
        <v>325.60000000000002</v>
      </c>
      <c r="O29" s="369">
        <f t="shared" si="8"/>
        <v>0.60464816043969571</v>
      </c>
      <c r="P29" s="369">
        <f t="shared" si="9"/>
        <v>0.61288465709720197</v>
      </c>
      <c r="Q29" s="369">
        <f t="shared" si="10"/>
        <v>0.62078497021766721</v>
      </c>
      <c r="R29" s="369">
        <f t="shared" si="11"/>
        <v>0.62836927081331395</v>
      </c>
      <c r="S29" s="369">
        <f t="shared" si="12"/>
        <v>0.65159619138748182</v>
      </c>
      <c r="T29" s="493">
        <v>167.1676115688</v>
      </c>
      <c r="U29" s="374">
        <v>1.4830685300239643</v>
      </c>
    </row>
    <row r="30" spans="1:21" ht="12.75" customHeight="1">
      <c r="A30" s="15"/>
      <c r="B30" s="1" t="s">
        <v>138</v>
      </c>
      <c r="F30" s="29" t="s">
        <v>385</v>
      </c>
      <c r="G30" s="114">
        <v>407</v>
      </c>
      <c r="H30" s="182">
        <v>144.70705094120001</v>
      </c>
      <c r="I30" s="182">
        <v>144.88423246950092</v>
      </c>
      <c r="J30" s="375">
        <f t="shared" si="3"/>
        <v>286.935</v>
      </c>
      <c r="K30" s="39">
        <f t="shared" si="4"/>
        <v>293.03999999999996</v>
      </c>
      <c r="L30" s="39">
        <f t="shared" si="5"/>
        <v>299.14499999999998</v>
      </c>
      <c r="M30" s="39">
        <f t="shared" si="6"/>
        <v>305.25</v>
      </c>
      <c r="N30" s="39">
        <f t="shared" si="7"/>
        <v>325.60000000000002</v>
      </c>
      <c r="O30" s="369">
        <f t="shared" si="8"/>
        <v>0.49506253169010084</v>
      </c>
      <c r="P30" s="369">
        <f t="shared" si="9"/>
        <v>0.50558206227989033</v>
      </c>
      <c r="Q30" s="369">
        <f t="shared" si="10"/>
        <v>0.51567222427417836</v>
      </c>
      <c r="R30" s="369">
        <f t="shared" si="11"/>
        <v>0.52535877978869483</v>
      </c>
      <c r="S30" s="369">
        <f t="shared" si="12"/>
        <v>0.55502385605190141</v>
      </c>
      <c r="T30" s="493">
        <v>135.17794905879998</v>
      </c>
      <c r="U30" s="374">
        <v>0.93414901471337386</v>
      </c>
    </row>
    <row r="31" spans="1:21" ht="12.75" customHeight="1">
      <c r="A31" s="15"/>
      <c r="B31" s="1" t="s">
        <v>139</v>
      </c>
      <c r="F31" s="29" t="s">
        <v>386</v>
      </c>
      <c r="G31" s="114">
        <v>407</v>
      </c>
      <c r="H31" s="182">
        <v>133.019177732</v>
      </c>
      <c r="I31" s="182">
        <v>133.26692306396001</v>
      </c>
      <c r="J31" s="375">
        <f t="shared" si="3"/>
        <v>286.935</v>
      </c>
      <c r="K31" s="39">
        <f t="shared" si="4"/>
        <v>293.03999999999996</v>
      </c>
      <c r="L31" s="39">
        <f t="shared" si="5"/>
        <v>299.14499999999998</v>
      </c>
      <c r="M31" s="39">
        <f t="shared" si="6"/>
        <v>305.25</v>
      </c>
      <c r="N31" s="39">
        <f t="shared" si="7"/>
        <v>325.60000000000002</v>
      </c>
      <c r="O31" s="369">
        <f t="shared" si="8"/>
        <v>0.53555013133998985</v>
      </c>
      <c r="P31" s="369">
        <f t="shared" si="9"/>
        <v>0.54522617027040665</v>
      </c>
      <c r="Q31" s="369">
        <f t="shared" si="10"/>
        <v>0.55450726883631674</v>
      </c>
      <c r="R31" s="369">
        <f t="shared" si="11"/>
        <v>0.5634171234595905</v>
      </c>
      <c r="S31" s="369">
        <f t="shared" si="12"/>
        <v>0.5907035532433661</v>
      </c>
      <c r="T31" s="493">
        <v>146.86582226799999</v>
      </c>
      <c r="U31" s="374">
        <v>1.1040950994592484</v>
      </c>
    </row>
    <row r="32" spans="1:21" ht="12.75" customHeight="1">
      <c r="A32" s="15"/>
      <c r="B32" s="1" t="s">
        <v>140</v>
      </c>
      <c r="F32" s="29" t="s">
        <v>387</v>
      </c>
      <c r="G32" s="114">
        <v>407</v>
      </c>
      <c r="H32" s="182">
        <v>132.6260831104</v>
      </c>
      <c r="I32" s="182">
        <v>132.86203560359974</v>
      </c>
      <c r="J32" s="375">
        <f t="shared" si="3"/>
        <v>286.935</v>
      </c>
      <c r="K32" s="39">
        <f t="shared" si="4"/>
        <v>293.03999999999996</v>
      </c>
      <c r="L32" s="39">
        <f t="shared" si="5"/>
        <v>299.14499999999998</v>
      </c>
      <c r="M32" s="39">
        <f t="shared" si="6"/>
        <v>305.25</v>
      </c>
      <c r="N32" s="39">
        <f t="shared" si="7"/>
        <v>325.60000000000002</v>
      </c>
      <c r="O32" s="369">
        <f t="shared" si="8"/>
        <v>0.53696120862355678</v>
      </c>
      <c r="P32" s="369">
        <f t="shared" si="9"/>
        <v>0.54660785011056601</v>
      </c>
      <c r="Q32" s="369">
        <f t="shared" si="10"/>
        <v>0.55586075112871769</v>
      </c>
      <c r="R32" s="369">
        <f t="shared" si="11"/>
        <v>0.56474353610614336</v>
      </c>
      <c r="S32" s="369">
        <f t="shared" si="12"/>
        <v>0.59194706509950945</v>
      </c>
      <c r="T32" s="493">
        <v>147.25891688959999</v>
      </c>
      <c r="U32" s="374">
        <v>1.1103314931424113</v>
      </c>
    </row>
    <row r="33" spans="1:21" ht="12.75" customHeight="1">
      <c r="A33" s="15"/>
      <c r="B33" s="1" t="s">
        <v>141</v>
      </c>
      <c r="F33" s="29" t="s">
        <v>388</v>
      </c>
      <c r="G33" s="114">
        <v>407</v>
      </c>
      <c r="H33" s="182">
        <v>127.08974976430001</v>
      </c>
      <c r="I33" s="182">
        <v>127.44041225731451</v>
      </c>
      <c r="J33" s="375">
        <f t="shared" si="3"/>
        <v>286.935</v>
      </c>
      <c r="K33" s="39">
        <f t="shared" si="4"/>
        <v>293.03999999999996</v>
      </c>
      <c r="L33" s="39">
        <f t="shared" si="5"/>
        <v>299.14499999999998</v>
      </c>
      <c r="M33" s="39">
        <f t="shared" si="6"/>
        <v>305.25</v>
      </c>
      <c r="N33" s="39">
        <f t="shared" si="7"/>
        <v>325.60000000000002</v>
      </c>
      <c r="O33" s="369">
        <f t="shared" si="8"/>
        <v>0.55585616164875495</v>
      </c>
      <c r="P33" s="369">
        <f t="shared" si="9"/>
        <v>0.56510915828107244</v>
      </c>
      <c r="Q33" s="369">
        <f t="shared" si="10"/>
        <v>0.57398448158145876</v>
      </c>
      <c r="R33" s="369">
        <f t="shared" si="11"/>
        <v>0.58250479194982963</v>
      </c>
      <c r="S33" s="369">
        <f t="shared" si="12"/>
        <v>0.60859824245296534</v>
      </c>
      <c r="T33" s="493">
        <v>152.7952502357</v>
      </c>
      <c r="U33" s="374">
        <v>1.2022625783674394</v>
      </c>
    </row>
    <row r="34" spans="1:21" ht="12.75" customHeight="1">
      <c r="A34" s="15"/>
      <c r="B34" s="1" t="s">
        <v>142</v>
      </c>
      <c r="F34" s="29" t="s">
        <v>389</v>
      </c>
      <c r="G34" s="114">
        <v>407</v>
      </c>
      <c r="H34" s="182">
        <v>148.08907758750001</v>
      </c>
      <c r="I34" s="182">
        <v>148.59810695513528</v>
      </c>
      <c r="J34" s="375">
        <f t="shared" si="3"/>
        <v>286.935</v>
      </c>
      <c r="K34" s="39">
        <f t="shared" si="4"/>
        <v>293.03999999999996</v>
      </c>
      <c r="L34" s="39">
        <f t="shared" si="5"/>
        <v>299.14499999999998</v>
      </c>
      <c r="M34" s="39">
        <f t="shared" si="6"/>
        <v>305.25</v>
      </c>
      <c r="N34" s="39">
        <f t="shared" si="7"/>
        <v>325.60000000000002</v>
      </c>
      <c r="O34" s="369">
        <f t="shared" si="8"/>
        <v>0.48211927107137409</v>
      </c>
      <c r="P34" s="369">
        <f t="shared" si="9"/>
        <v>0.49290845292405372</v>
      </c>
      <c r="Q34" s="369">
        <f t="shared" si="10"/>
        <v>0.50325726000723636</v>
      </c>
      <c r="R34" s="369">
        <f t="shared" si="11"/>
        <v>0.51319211480709159</v>
      </c>
      <c r="S34" s="369">
        <f t="shared" si="12"/>
        <v>0.54361760763164846</v>
      </c>
      <c r="T34" s="493">
        <v>131.79592241249998</v>
      </c>
      <c r="U34" s="374">
        <v>0.88997733363979492</v>
      </c>
    </row>
    <row r="35" spans="1:21" ht="12.75" customHeight="1">
      <c r="A35" s="15"/>
      <c r="B35" s="1" t="s">
        <v>143</v>
      </c>
      <c r="F35" s="29" t="s">
        <v>391</v>
      </c>
      <c r="G35" s="114">
        <v>407</v>
      </c>
      <c r="H35" s="182">
        <v>181.71056644380002</v>
      </c>
      <c r="I35" s="182">
        <v>182.13985343723041</v>
      </c>
      <c r="J35" s="375">
        <f t="shared" si="3"/>
        <v>286.935</v>
      </c>
      <c r="K35" s="39">
        <f t="shared" si="4"/>
        <v>293.03999999999996</v>
      </c>
      <c r="L35" s="39">
        <f t="shared" si="5"/>
        <v>299.14499999999998</v>
      </c>
      <c r="M35" s="39">
        <f t="shared" si="6"/>
        <v>305.25</v>
      </c>
      <c r="N35" s="39">
        <f t="shared" si="7"/>
        <v>325.60000000000002</v>
      </c>
      <c r="O35" s="369">
        <f t="shared" si="8"/>
        <v>0.3652225994136985</v>
      </c>
      <c r="P35" s="369">
        <f t="shared" si="9"/>
        <v>0.37844712859257973</v>
      </c>
      <c r="Q35" s="369">
        <f t="shared" si="10"/>
        <v>0.39113188107028224</v>
      </c>
      <c r="R35" s="369">
        <f t="shared" si="11"/>
        <v>0.40330924344887659</v>
      </c>
      <c r="S35" s="369">
        <f t="shared" si="12"/>
        <v>0.44060241573332187</v>
      </c>
      <c r="T35" s="493">
        <v>98.174433556199972</v>
      </c>
      <c r="U35" s="374">
        <v>0.54027916745592031</v>
      </c>
    </row>
    <row r="36" spans="1:21" ht="12.75" customHeight="1">
      <c r="A36" s="15"/>
      <c r="B36" s="1" t="s">
        <v>144</v>
      </c>
      <c r="F36" s="29" t="s">
        <v>390</v>
      </c>
      <c r="G36" s="114">
        <v>407</v>
      </c>
      <c r="H36" s="182">
        <v>67.243581280300006</v>
      </c>
      <c r="I36" s="182">
        <v>72.560596253833467</v>
      </c>
      <c r="J36" s="375">
        <f t="shared" si="3"/>
        <v>286.935</v>
      </c>
      <c r="K36" s="39">
        <f t="shared" si="4"/>
        <v>293.03999999999996</v>
      </c>
      <c r="L36" s="39">
        <f t="shared" si="5"/>
        <v>299.14499999999998</v>
      </c>
      <c r="M36" s="39">
        <f t="shared" si="6"/>
        <v>305.25</v>
      </c>
      <c r="N36" s="39">
        <f t="shared" si="7"/>
        <v>325.60000000000002</v>
      </c>
      <c r="O36" s="369">
        <f t="shared" si="8"/>
        <v>0.74711834996137294</v>
      </c>
      <c r="P36" s="369">
        <f t="shared" si="9"/>
        <v>0.75238671767051091</v>
      </c>
      <c r="Q36" s="369">
        <f t="shared" si="10"/>
        <v>0.75744004996294956</v>
      </c>
      <c r="R36" s="369">
        <f t="shared" si="11"/>
        <v>0.76229124896369049</v>
      </c>
      <c r="S36" s="369">
        <f t="shared" si="12"/>
        <v>0.77714804590345987</v>
      </c>
      <c r="T36" s="493">
        <v>212.64141871969997</v>
      </c>
      <c r="U36" s="374">
        <v>3.1622560052731217</v>
      </c>
    </row>
    <row r="37" spans="1:21" ht="12.75" customHeight="1">
      <c r="A37" s="15"/>
      <c r="B37" s="1" t="s">
        <v>145</v>
      </c>
      <c r="F37" s="29" t="s">
        <v>392</v>
      </c>
      <c r="G37" s="114">
        <v>407</v>
      </c>
      <c r="H37" s="182">
        <v>91.25616256459999</v>
      </c>
      <c r="I37" s="182">
        <v>97.293554976691311</v>
      </c>
      <c r="J37" s="375">
        <f t="shared" si="3"/>
        <v>286.935</v>
      </c>
      <c r="K37" s="39">
        <f t="shared" si="4"/>
        <v>293.03999999999996</v>
      </c>
      <c r="L37" s="39">
        <f t="shared" si="5"/>
        <v>299.14499999999998</v>
      </c>
      <c r="M37" s="39">
        <f t="shared" si="6"/>
        <v>305.25</v>
      </c>
      <c r="N37" s="39">
        <f t="shared" si="7"/>
        <v>325.60000000000002</v>
      </c>
      <c r="O37" s="369">
        <f t="shared" si="8"/>
        <v>0.66092127144931312</v>
      </c>
      <c r="P37" s="369">
        <f t="shared" si="9"/>
        <v>0.6679854116274524</v>
      </c>
      <c r="Q37" s="369">
        <f t="shared" si="10"/>
        <v>0.67476121955342283</v>
      </c>
      <c r="R37" s="369">
        <f t="shared" si="11"/>
        <v>0.68126599516235442</v>
      </c>
      <c r="S37" s="369">
        <f t="shared" si="12"/>
        <v>0.70118687046470729</v>
      </c>
      <c r="T37" s="493">
        <v>188.62883743539999</v>
      </c>
      <c r="U37" s="374">
        <v>2.0670257452681087</v>
      </c>
    </row>
    <row r="38" spans="1:21" ht="12.75" customHeight="1">
      <c r="A38" s="15"/>
      <c r="B38" s="1" t="s">
        <v>146</v>
      </c>
      <c r="F38" s="29" t="s">
        <v>393</v>
      </c>
      <c r="G38" s="114">
        <v>407</v>
      </c>
      <c r="H38" s="182">
        <v>92.684304814599997</v>
      </c>
      <c r="I38" s="182">
        <v>98.76454149419132</v>
      </c>
      <c r="J38" s="375">
        <f t="shared" si="3"/>
        <v>286.935</v>
      </c>
      <c r="K38" s="39">
        <f t="shared" si="4"/>
        <v>293.03999999999996</v>
      </c>
      <c r="L38" s="39">
        <f t="shared" si="5"/>
        <v>299.14499999999998</v>
      </c>
      <c r="M38" s="39">
        <f t="shared" si="6"/>
        <v>305.25</v>
      </c>
      <c r="N38" s="39">
        <f t="shared" si="7"/>
        <v>325.60000000000002</v>
      </c>
      <c r="O38" s="369">
        <f t="shared" si="8"/>
        <v>0.65579472182134868</v>
      </c>
      <c r="P38" s="369">
        <f t="shared" si="9"/>
        <v>0.66296566511673716</v>
      </c>
      <c r="Q38" s="369">
        <f t="shared" si="10"/>
        <v>0.66984391684904865</v>
      </c>
      <c r="R38" s="369">
        <f t="shared" si="11"/>
        <v>0.67644703851206778</v>
      </c>
      <c r="S38" s="369">
        <f t="shared" si="12"/>
        <v>0.69666909860506354</v>
      </c>
      <c r="T38" s="493">
        <v>187.20069518539998</v>
      </c>
      <c r="U38" s="374">
        <v>2.0197669450061126</v>
      </c>
    </row>
    <row r="39" spans="1:21" ht="12.75" customHeight="1">
      <c r="A39" s="15"/>
      <c r="B39" s="1" t="s">
        <v>147</v>
      </c>
      <c r="F39" s="29" t="s">
        <v>394</v>
      </c>
      <c r="G39" s="114">
        <v>407</v>
      </c>
      <c r="H39" s="182">
        <v>102.56872056459999</v>
      </c>
      <c r="I39" s="182">
        <v>108.94548971669131</v>
      </c>
      <c r="J39" s="375">
        <f t="shared" si="3"/>
        <v>286.935</v>
      </c>
      <c r="K39" s="39">
        <f t="shared" si="4"/>
        <v>293.03999999999996</v>
      </c>
      <c r="L39" s="39">
        <f t="shared" si="5"/>
        <v>299.14499999999998</v>
      </c>
      <c r="M39" s="39">
        <f t="shared" si="6"/>
        <v>305.25</v>
      </c>
      <c r="N39" s="39">
        <f t="shared" si="7"/>
        <v>325.60000000000002</v>
      </c>
      <c r="O39" s="369">
        <f t="shared" si="8"/>
        <v>0.62031299870461487</v>
      </c>
      <c r="P39" s="369">
        <f t="shared" si="9"/>
        <v>0.62822314456493533</v>
      </c>
      <c r="Q39" s="369">
        <f t="shared" si="10"/>
        <v>0.63581042732891635</v>
      </c>
      <c r="R39" s="369">
        <f t="shared" si="11"/>
        <v>0.64309421878233797</v>
      </c>
      <c r="S39" s="369">
        <f t="shared" si="12"/>
        <v>0.66540083010844187</v>
      </c>
      <c r="T39" s="493">
        <v>177.31627943540002</v>
      </c>
      <c r="U39" s="374">
        <v>1.7287558863886034</v>
      </c>
    </row>
    <row r="40" spans="1:21" ht="16.5" customHeight="1">
      <c r="A40" s="87"/>
      <c r="B40" s="8"/>
      <c r="C40" s="8"/>
      <c r="D40" s="8"/>
      <c r="E40" s="8"/>
      <c r="F40" s="85" t="s">
        <v>5</v>
      </c>
      <c r="G40" s="9" t="s">
        <v>134</v>
      </c>
      <c r="K40" s="185"/>
    </row>
    <row r="41" spans="1:21" ht="17.25" customHeight="1">
      <c r="A41" s="88"/>
      <c r="B41" s="89" t="s">
        <v>693</v>
      </c>
      <c r="C41" s="90"/>
      <c r="D41" s="90"/>
      <c r="E41" s="90"/>
      <c r="F41" s="91" t="s">
        <v>7</v>
      </c>
      <c r="G41" s="92" t="s">
        <v>12</v>
      </c>
      <c r="J41" s="39" t="s">
        <v>644</v>
      </c>
      <c r="K41" s="1" t="s">
        <v>648</v>
      </c>
      <c r="L41" s="1" t="s">
        <v>645</v>
      </c>
      <c r="M41" s="1" t="s">
        <v>646</v>
      </c>
      <c r="N41" s="1" t="s">
        <v>647</v>
      </c>
      <c r="O41" s="369" t="s">
        <v>649</v>
      </c>
      <c r="P41" s="369" t="s">
        <v>650</v>
      </c>
      <c r="Q41" s="369" t="s">
        <v>651</v>
      </c>
      <c r="R41" s="369" t="s">
        <v>652</v>
      </c>
      <c r="S41" s="369" t="s">
        <v>653</v>
      </c>
    </row>
    <row r="42" spans="1:21" ht="12.75" customHeight="1">
      <c r="A42" s="15"/>
      <c r="B42" s="1" t="s">
        <v>591</v>
      </c>
      <c r="F42" s="29" t="s">
        <v>346</v>
      </c>
      <c r="G42" s="114">
        <v>3780</v>
      </c>
      <c r="H42" s="182">
        <v>784.94285085129991</v>
      </c>
      <c r="I42" s="182">
        <v>886.20847650268217</v>
      </c>
      <c r="J42" s="375">
        <f>G42*0.75*0.94</f>
        <v>2664.8999999999996</v>
      </c>
      <c r="K42" s="39">
        <f t="shared" ref="K42:K46" si="13">M42*0.96</f>
        <v>2721.6</v>
      </c>
      <c r="L42" s="39">
        <f t="shared" ref="L42:L46" si="14">M42*0.98</f>
        <v>2778.2999999999997</v>
      </c>
      <c r="M42" s="39">
        <f t="shared" ref="M42:M46" si="15">SUM(J42/0.94)</f>
        <v>2835</v>
      </c>
      <c r="N42" s="39">
        <f>G42*0.8</f>
        <v>3024</v>
      </c>
      <c r="O42" s="369">
        <f>(J42-I42)/J42</f>
        <v>0.66745150793550145</v>
      </c>
      <c r="P42" s="369">
        <f>(K42-I42)/K42</f>
        <v>0.67437960152017851</v>
      </c>
      <c r="Q42" s="369">
        <f>(L42-I42)/L42</f>
        <v>0.68102491577486879</v>
      </c>
      <c r="R42" s="369">
        <f>(M42-I42)/M42</f>
        <v>0.68740441745937142</v>
      </c>
      <c r="S42" s="369">
        <f>(N42-I42)/N42</f>
        <v>0.70694164136816073</v>
      </c>
      <c r="T42" s="493">
        <v>1603.5971491487001</v>
      </c>
      <c r="U42" s="374">
        <v>2.0429476456910702</v>
      </c>
    </row>
    <row r="43" spans="1:21" ht="12.75" customHeight="1">
      <c r="A43" s="15"/>
      <c r="B43" s="1" t="s">
        <v>592</v>
      </c>
      <c r="F43" s="29" t="s">
        <v>347</v>
      </c>
      <c r="G43" s="114">
        <v>3594</v>
      </c>
      <c r="H43" s="182">
        <v>694.9741108513</v>
      </c>
      <c r="I43" s="182">
        <v>793.54067430268219</v>
      </c>
      <c r="J43" s="375">
        <f>G43*0.75*0.94</f>
        <v>2533.77</v>
      </c>
      <c r="K43" s="39">
        <f t="shared" si="13"/>
        <v>2587.6799999999998</v>
      </c>
      <c r="L43" s="39">
        <f t="shared" si="14"/>
        <v>2641.59</v>
      </c>
      <c r="M43" s="39">
        <f t="shared" si="15"/>
        <v>2695.5</v>
      </c>
      <c r="N43" s="39">
        <f>G43*0.8</f>
        <v>2875.2000000000003</v>
      </c>
      <c r="O43" s="369">
        <f>(J43-I43)/J43</f>
        <v>0.686814243478026</v>
      </c>
      <c r="P43" s="369">
        <f>(K43-I43)/K43</f>
        <v>0.6933389467389004</v>
      </c>
      <c r="Q43" s="369">
        <f>(L43-I43)/L43</f>
        <v>0.69959733558096371</v>
      </c>
      <c r="R43" s="369">
        <f>(M43-I43)/M43</f>
        <v>0.70560538886934443</v>
      </c>
      <c r="S43" s="369">
        <f>(N43-I43)/N43</f>
        <v>0.72400505206501042</v>
      </c>
      <c r="T43" s="493">
        <v>1542.6958891487002</v>
      </c>
      <c r="U43" s="374">
        <v>2.2197890037356842</v>
      </c>
    </row>
    <row r="44" spans="1:21" ht="12.75" customHeight="1">
      <c r="A44" s="15"/>
      <c r="B44" s="1" t="s">
        <v>593</v>
      </c>
      <c r="F44" s="29" t="s">
        <v>348</v>
      </c>
      <c r="G44" s="114">
        <v>4197</v>
      </c>
      <c r="H44" s="182">
        <v>791.35272156370002</v>
      </c>
      <c r="I44" s="182">
        <v>886.96428044590016</v>
      </c>
      <c r="J44" s="375">
        <f>G44*0.75*0.94</f>
        <v>2958.8849999999998</v>
      </c>
      <c r="K44" s="39">
        <f t="shared" si="13"/>
        <v>3021.8399999999997</v>
      </c>
      <c r="L44" s="39">
        <f t="shared" si="14"/>
        <v>3084.7950000000001</v>
      </c>
      <c r="M44" s="39">
        <f t="shared" si="15"/>
        <v>3147.75</v>
      </c>
      <c r="N44" s="39">
        <f>G44*0.8</f>
        <v>3357.6000000000004</v>
      </c>
      <c r="O44" s="369">
        <f>(J44-I44)/J44</f>
        <v>0.70023698776873711</v>
      </c>
      <c r="P44" s="369">
        <f>(K44-I44)/K44</f>
        <v>0.70648205052355506</v>
      </c>
      <c r="Q44" s="369">
        <f>(L44-I44)/L44</f>
        <v>0.7124722127577684</v>
      </c>
      <c r="R44" s="369">
        <f>(M44-I44)/M44</f>
        <v>0.71822276850261302</v>
      </c>
      <c r="S44" s="369">
        <f>(N44-I44)/N44</f>
        <v>0.73583384547119968</v>
      </c>
      <c r="T44" s="493">
        <v>1870.7272784362999</v>
      </c>
      <c r="U44" s="374">
        <v>2.3639613884688151</v>
      </c>
    </row>
    <row r="45" spans="1:21" ht="12.75" customHeight="1">
      <c r="A45" s="15"/>
      <c r="B45" s="1" t="s">
        <v>594</v>
      </c>
      <c r="F45" s="29" t="s">
        <v>349</v>
      </c>
      <c r="G45" s="114">
        <v>3908</v>
      </c>
      <c r="H45" s="182">
        <v>724.81703773769993</v>
      </c>
      <c r="I45" s="182">
        <v>828.4257521731804</v>
      </c>
      <c r="J45" s="375">
        <f>G45*0.75*0.94</f>
        <v>2755.14</v>
      </c>
      <c r="K45" s="39">
        <f t="shared" si="13"/>
        <v>2813.7599999999998</v>
      </c>
      <c r="L45" s="39">
        <f t="shared" si="14"/>
        <v>2872.38</v>
      </c>
      <c r="M45" s="39">
        <f t="shared" si="15"/>
        <v>2931</v>
      </c>
      <c r="N45" s="39">
        <f>G45*0.8</f>
        <v>3126.4</v>
      </c>
      <c r="O45" s="369">
        <f>(J45-I45)/J45</f>
        <v>0.69931627714991595</v>
      </c>
      <c r="P45" s="369">
        <f>(K45-I45)/K45</f>
        <v>0.70558052137595939</v>
      </c>
      <c r="Q45" s="369">
        <f>(L45-I45)/L45</f>
        <v>0.71158908216420513</v>
      </c>
      <c r="R45" s="369">
        <f>(M45-I45)/M45</f>
        <v>0.71735730052092095</v>
      </c>
      <c r="S45" s="369">
        <f>(N45-I45)/N45</f>
        <v>0.73502246923836356</v>
      </c>
      <c r="T45" s="493">
        <v>1701.0879622622997</v>
      </c>
      <c r="U45" s="374">
        <v>2.3469204967528605</v>
      </c>
    </row>
    <row r="46" spans="1:21">
      <c r="B46" s="1" t="s">
        <v>572</v>
      </c>
      <c r="F46" s="29" t="s">
        <v>451</v>
      </c>
      <c r="G46" s="114">
        <v>5885</v>
      </c>
      <c r="H46" s="182">
        <v>1119.1885590508</v>
      </c>
      <c r="I46" s="182">
        <v>1271.7994824909993</v>
      </c>
      <c r="J46" s="375">
        <f>G46*0.75*0.94</f>
        <v>4148.9250000000002</v>
      </c>
      <c r="K46" s="39">
        <f t="shared" si="13"/>
        <v>4237.2</v>
      </c>
      <c r="L46" s="39">
        <f t="shared" si="14"/>
        <v>4325.4750000000004</v>
      </c>
      <c r="M46" s="39">
        <f t="shared" si="15"/>
        <v>4413.75</v>
      </c>
      <c r="N46" s="39">
        <f>G46*0.8</f>
        <v>4708</v>
      </c>
      <c r="O46" s="369">
        <f>(J46-I46)/J46</f>
        <v>0.69346288918430699</v>
      </c>
      <c r="P46" s="369">
        <f>(K46-I46)/K46</f>
        <v>0.69984907899296722</v>
      </c>
      <c r="Q46" s="369">
        <f>(L46-I46)/L46</f>
        <v>0.70597460799311074</v>
      </c>
      <c r="R46" s="369">
        <f>(M46-I46)/M46</f>
        <v>0.71185511583324856</v>
      </c>
      <c r="S46" s="369">
        <f>(N46-I46)/N46</f>
        <v>0.72986417109367052</v>
      </c>
      <c r="T46" s="493">
        <v>2438.9464409491998</v>
      </c>
      <c r="U46" s="374">
        <v>2.1792095900423658</v>
      </c>
    </row>
    <row r="53" spans="1:21" ht="18">
      <c r="E53" s="171" t="s">
        <v>0</v>
      </c>
      <c r="F53" s="171"/>
      <c r="G53" s="171"/>
    </row>
    <row r="54" spans="1:21" ht="15">
      <c r="E54" s="172" t="s">
        <v>1</v>
      </c>
      <c r="F54" s="172"/>
      <c r="G54" s="172"/>
    </row>
    <row r="55" spans="1:21" ht="15.6">
      <c r="E55" s="172" t="s">
        <v>2</v>
      </c>
      <c r="F55" s="172"/>
      <c r="G55" s="483" t="s">
        <v>749</v>
      </c>
    </row>
    <row r="56" spans="1:21" ht="15.6">
      <c r="D56" s="5"/>
      <c r="E56" s="403" t="s">
        <v>707</v>
      </c>
      <c r="F56" s="5"/>
      <c r="G56" s="5"/>
    </row>
    <row r="59" spans="1:21" ht="17.399999999999999">
      <c r="G59" s="2" t="s">
        <v>799</v>
      </c>
    </row>
    <row r="60" spans="1:21" ht="21">
      <c r="A60" s="93" t="s">
        <v>595</v>
      </c>
      <c r="B60" s="94"/>
      <c r="C60" s="94"/>
      <c r="D60" s="94"/>
      <c r="E60" s="94"/>
      <c r="F60" s="246"/>
      <c r="G60" s="169" t="s">
        <v>87</v>
      </c>
    </row>
    <row r="61" spans="1:21" ht="15.6">
      <c r="A61" s="95"/>
      <c r="B61" s="8"/>
      <c r="C61" s="8"/>
      <c r="D61" s="8"/>
      <c r="E61" s="8"/>
      <c r="F61" s="85" t="s">
        <v>5</v>
      </c>
      <c r="G61" s="9" t="s">
        <v>134</v>
      </c>
    </row>
    <row r="62" spans="1:21" ht="17.399999999999999">
      <c r="A62" s="96"/>
      <c r="B62" s="89" t="s">
        <v>148</v>
      </c>
      <c r="C62" s="90"/>
      <c r="D62" s="90"/>
      <c r="E62" s="90"/>
      <c r="F62" s="97" t="s">
        <v>7</v>
      </c>
      <c r="G62" s="98" t="s">
        <v>12</v>
      </c>
      <c r="H62" s="489" t="s">
        <v>807</v>
      </c>
      <c r="I62" s="489" t="s">
        <v>808</v>
      </c>
      <c r="J62" s="39" t="s">
        <v>644</v>
      </c>
      <c r="K62" s="1" t="s">
        <v>648</v>
      </c>
      <c r="L62" s="1" t="s">
        <v>645</v>
      </c>
      <c r="M62" s="1" t="s">
        <v>646</v>
      </c>
      <c r="N62" s="1" t="s">
        <v>647</v>
      </c>
      <c r="O62" s="369" t="s">
        <v>649</v>
      </c>
      <c r="P62" s="369" t="s">
        <v>650</v>
      </c>
      <c r="Q62" s="369" t="s">
        <v>651</v>
      </c>
      <c r="R62" s="369" t="s">
        <v>652</v>
      </c>
      <c r="S62" s="369" t="s">
        <v>653</v>
      </c>
    </row>
    <row r="63" spans="1:21">
      <c r="B63" s="1" t="s">
        <v>553</v>
      </c>
      <c r="F63" s="29" t="s">
        <v>545</v>
      </c>
      <c r="G63" s="114">
        <v>1224</v>
      </c>
      <c r="H63" s="497">
        <v>548.68830847480001</v>
      </c>
      <c r="I63" s="497">
        <v>589.57081923588885</v>
      </c>
      <c r="J63" s="375">
        <f>G63*0.75*0.94</f>
        <v>862.92</v>
      </c>
      <c r="K63" s="39">
        <f t="shared" ref="K63" si="16">M63*0.96</f>
        <v>881.28</v>
      </c>
      <c r="L63" s="39">
        <f t="shared" ref="L63" si="17">M63*0.98</f>
        <v>899.64</v>
      </c>
      <c r="M63" s="39">
        <f t="shared" ref="M63" si="18">SUM(J63/0.94)</f>
        <v>918</v>
      </c>
      <c r="N63" s="39">
        <f>G63*0.8</f>
        <v>979.2</v>
      </c>
      <c r="O63" s="498">
        <f>(J63-I63)/J63</f>
        <v>0.31677233204017885</v>
      </c>
      <c r="P63" s="498">
        <f>(K63-I63)/K63</f>
        <v>0.33100624178934179</v>
      </c>
      <c r="Q63" s="498">
        <f>(L63-I63)/L63</f>
        <v>0.34465917563037562</v>
      </c>
      <c r="R63" s="498">
        <f>(M63-I63)/M63</f>
        <v>0.35776599211776816</v>
      </c>
      <c r="S63" s="498">
        <f>(N63-I63)/N63</f>
        <v>0.39790561761040766</v>
      </c>
      <c r="T63" s="499">
        <v>-243.42330847480002</v>
      </c>
      <c r="U63" s="371">
        <v>-0.44364588185129861</v>
      </c>
    </row>
    <row r="64" spans="1:21">
      <c r="B64" s="1" t="s">
        <v>549</v>
      </c>
      <c r="F64" s="29" t="s">
        <v>547</v>
      </c>
      <c r="G64" s="114">
        <v>247</v>
      </c>
      <c r="H64" s="182">
        <v>91.23968072080001</v>
      </c>
      <c r="I64" s="182">
        <v>101.85304946875962</v>
      </c>
      <c r="J64" s="375">
        <f>G64*0.75*0.94</f>
        <v>174.13499999999999</v>
      </c>
      <c r="K64" s="39">
        <f t="shared" ref="K64:K66" si="19">M64*0.96</f>
        <v>177.84</v>
      </c>
      <c r="L64" s="39">
        <f t="shared" ref="L64:L66" si="20">M64*0.98</f>
        <v>181.54499999999999</v>
      </c>
      <c r="M64" s="39">
        <f t="shared" ref="M64:M66" si="21">SUM(J64/0.94)</f>
        <v>185.25</v>
      </c>
      <c r="N64" s="39">
        <f>G64*0.8</f>
        <v>197.60000000000002</v>
      </c>
      <c r="O64" s="369">
        <f t="shared" ref="O64:O66" si="22">(J64-I64)/J64</f>
        <v>0.41509145508507983</v>
      </c>
      <c r="P64" s="369">
        <f t="shared" ref="P64:P66" si="23">(K64-I64)/K64</f>
        <v>0.42727704977080738</v>
      </c>
      <c r="Q64" s="369">
        <f t="shared" ref="Q64:Q66" si="24">(L64-I64)/L64</f>
        <v>0.43896527324487244</v>
      </c>
      <c r="R64" s="369">
        <f t="shared" ref="R64:R66" si="25">(M64-I64)/M64</f>
        <v>0.45018596777997505</v>
      </c>
      <c r="S64" s="369">
        <f t="shared" ref="S64:S66" si="26">(N64-I64)/N64</f>
        <v>0.48454934479372669</v>
      </c>
      <c r="T64" s="493">
        <v>50.465319279199974</v>
      </c>
      <c r="U64" s="374">
        <v>0.55310714461646882</v>
      </c>
    </row>
    <row r="65" spans="1:21">
      <c r="B65" s="1" t="s">
        <v>550</v>
      </c>
      <c r="F65" s="29" t="s">
        <v>546</v>
      </c>
      <c r="G65" s="114">
        <v>1852</v>
      </c>
      <c r="H65" s="182">
        <v>184.7404443323</v>
      </c>
      <c r="I65" s="182">
        <v>210.04043918538767</v>
      </c>
      <c r="J65" s="375">
        <f>G65*0.75*0.94</f>
        <v>1305.6599999999999</v>
      </c>
      <c r="K65" s="39">
        <f t="shared" si="19"/>
        <v>1333.44</v>
      </c>
      <c r="L65" s="39">
        <f t="shared" si="20"/>
        <v>1361.22</v>
      </c>
      <c r="M65" s="39">
        <f t="shared" si="21"/>
        <v>1389</v>
      </c>
      <c r="N65" s="39">
        <f>G65*0.8</f>
        <v>1481.6000000000001</v>
      </c>
      <c r="O65" s="369">
        <f t="shared" si="22"/>
        <v>0.83913083100854158</v>
      </c>
      <c r="P65" s="369">
        <f t="shared" si="23"/>
        <v>0.8424822720291969</v>
      </c>
      <c r="Q65" s="369">
        <f t="shared" si="24"/>
        <v>0.84569691953880521</v>
      </c>
      <c r="R65" s="369">
        <f t="shared" si="25"/>
        <v>0.84878298114802908</v>
      </c>
      <c r="S65" s="369">
        <f t="shared" si="26"/>
        <v>0.8582340448262773</v>
      </c>
      <c r="T65" s="493">
        <v>955.94955566769977</v>
      </c>
      <c r="U65" s="374">
        <v>5.1745548145818852</v>
      </c>
    </row>
    <row r="66" spans="1:21">
      <c r="B66" s="1" t="s">
        <v>552</v>
      </c>
      <c r="F66" s="29" t="s">
        <v>548</v>
      </c>
      <c r="G66" s="114">
        <v>945</v>
      </c>
      <c r="H66" s="182">
        <v>251.7703130845</v>
      </c>
      <c r="I66" s="182">
        <v>258.03326640466906</v>
      </c>
      <c r="J66" s="375">
        <f>G66*0.75*0.94</f>
        <v>666.22499999999991</v>
      </c>
      <c r="K66" s="39">
        <f t="shared" si="19"/>
        <v>680.4</v>
      </c>
      <c r="L66" s="39">
        <f t="shared" si="20"/>
        <v>694.57499999999993</v>
      </c>
      <c r="M66" s="39">
        <f t="shared" si="21"/>
        <v>708.75</v>
      </c>
      <c r="N66" s="39">
        <f>G66*0.8</f>
        <v>756</v>
      </c>
      <c r="O66" s="369">
        <f t="shared" si="22"/>
        <v>0.61269350984326754</v>
      </c>
      <c r="P66" s="369">
        <f t="shared" si="23"/>
        <v>0.62076239505486619</v>
      </c>
      <c r="Q66" s="369">
        <f t="shared" si="24"/>
        <v>0.62850193801293008</v>
      </c>
      <c r="R66" s="369">
        <f t="shared" si="25"/>
        <v>0.63593189925267146</v>
      </c>
      <c r="S66" s="369">
        <f t="shared" si="26"/>
        <v>0.65868615554937959</v>
      </c>
      <c r="T66" s="493">
        <v>341.83968691550001</v>
      </c>
      <c r="U66" s="374">
        <v>1.3577442182421666</v>
      </c>
    </row>
    <row r="67" spans="1:21">
      <c r="F67" s="29"/>
      <c r="G67" s="17"/>
    </row>
    <row r="68" spans="1:21">
      <c r="F68" s="29"/>
      <c r="G68" s="17"/>
    </row>
    <row r="69" spans="1:21">
      <c r="F69" s="29"/>
    </row>
    <row r="70" spans="1:21">
      <c r="F70" s="29"/>
    </row>
    <row r="73" spans="1:21" ht="14.25" customHeight="1"/>
    <row r="76" spans="1:21">
      <c r="F76" s="29"/>
      <c r="G76" s="99"/>
    </row>
    <row r="77" spans="1:21">
      <c r="F77" s="29"/>
      <c r="G77" s="99"/>
    </row>
    <row r="78" spans="1:21" ht="12.75" customHeight="1">
      <c r="A78" s="15"/>
      <c r="B78" s="16"/>
      <c r="F78" s="29"/>
      <c r="G78" s="99"/>
    </row>
    <row r="79" spans="1:21">
      <c r="F79" s="29"/>
      <c r="G79" s="99"/>
    </row>
    <row r="80" spans="1:21">
      <c r="F80" s="29"/>
      <c r="G80" s="99"/>
    </row>
    <row r="81" spans="6:7">
      <c r="F81" s="29"/>
      <c r="G81" s="99"/>
    </row>
    <row r="82" spans="6:7">
      <c r="F82" s="29"/>
      <c r="G82" s="99"/>
    </row>
    <row r="83" spans="6:7">
      <c r="F83" s="29"/>
      <c r="G83" s="99"/>
    </row>
  </sheetData>
  <hyperlinks>
    <hyperlink ref="E6" r:id="rId1" xr:uid="{BC97CD59-CD5D-4741-9ABC-6B99A633A3BD}"/>
    <hyperlink ref="E56" r:id="rId2" xr:uid="{616621B8-F53B-684C-94A0-CE1656EBEBA3}"/>
    <hyperlink ref="G5" location="'Table of Contents'!A1" display="Contents" xr:uid="{824ED7BE-E7F7-0340-A216-E012CF0A8172}"/>
    <hyperlink ref="G55" location="'Table of Contents'!A1" display="Contents" xr:uid="{E9B58661-0C29-1742-97EF-C106D331B116}"/>
  </hyperlinks>
  <pageMargins left="0.55000000000000004" right="0.5" top="0.5" bottom="0.5" header="0.5" footer="0.5"/>
  <pageSetup scale="92" orientation="portrait" r:id="rId3"/>
  <headerFooter>
    <oddFooter>&amp;L&amp;"Calibri,Regular"&amp;8&amp;K000000Prices FCA Armstrong, IA  50514
Subject to Change Without Notice&amp;C&amp;"Calibri,Regular"&amp;K000000&amp;A&amp;R&amp;"Calibri,Regular"&amp;8&amp;K000000Effective 05/03/2021</oddFooter>
  </headerFooter>
  <rowBreaks count="1" manualBreakCount="1">
    <brk id="49" max="16383" man="1"/>
  </rowBreaks>
  <colBreaks count="1" manualBreakCount="1">
    <brk id="9" max="1048575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A94B8-C0E3-490C-B35A-9FF70B9B26B6}">
  <sheetPr>
    <pageSetUpPr fitToPage="1"/>
  </sheetPr>
  <dimension ref="A2:M181"/>
  <sheetViews>
    <sheetView view="pageBreakPreview" zoomScaleNormal="100" zoomScaleSheetLayoutView="100" workbookViewId="0">
      <selection activeCell="L16" sqref="L16"/>
    </sheetView>
  </sheetViews>
  <sheetFormatPr defaultColWidth="13.6640625" defaultRowHeight="13.2"/>
  <cols>
    <col min="1" max="1" width="2.109375" style="1" customWidth="1"/>
    <col min="2" max="2" width="27.33203125" style="1" customWidth="1"/>
    <col min="3" max="3" width="21" style="1" customWidth="1"/>
    <col min="4" max="4" width="3.109375" style="1" customWidth="1"/>
    <col min="5" max="5" width="16.6640625" style="1" customWidth="1"/>
    <col min="6" max="6" width="10" style="6" customWidth="1"/>
    <col min="7" max="8" width="19.44140625" style="1" customWidth="1"/>
    <col min="9" max="9" width="3.5546875" style="551" customWidth="1"/>
    <col min="10" max="10" width="13.44140625" style="421" bestFit="1" customWidth="1"/>
    <col min="11" max="11" width="14.88671875" style="421" bestFit="1" customWidth="1"/>
    <col min="12" max="12" width="32" style="421" bestFit="1" customWidth="1"/>
    <col min="13" max="13" width="21.88671875" style="421" bestFit="1" customWidth="1"/>
    <col min="14" max="16384" width="13.6640625" style="1"/>
  </cols>
  <sheetData>
    <row r="2" spans="1:11">
      <c r="A2" s="278"/>
      <c r="B2" s="278"/>
      <c r="C2" s="278"/>
      <c r="D2" s="278"/>
      <c r="E2" s="278"/>
      <c r="F2" s="287"/>
      <c r="G2" s="278"/>
      <c r="H2" s="278"/>
    </row>
    <row r="3" spans="1:11">
      <c r="A3" s="278"/>
      <c r="B3" s="278"/>
      <c r="C3" s="278"/>
      <c r="D3" s="278"/>
      <c r="E3" s="278"/>
      <c r="F3" s="287"/>
      <c r="G3" s="278"/>
      <c r="H3" s="278"/>
    </row>
    <row r="4" spans="1:11" ht="18">
      <c r="A4" s="278"/>
      <c r="B4" s="278"/>
      <c r="C4" s="278"/>
      <c r="E4" s="400" t="s">
        <v>0</v>
      </c>
      <c r="F4" s="352"/>
      <c r="G4" s="352"/>
      <c r="H4" s="352"/>
      <c r="I4" s="561"/>
      <c r="J4" s="576"/>
      <c r="K4" s="576"/>
    </row>
    <row r="5" spans="1:11" ht="15">
      <c r="A5" s="278"/>
      <c r="B5" s="278"/>
      <c r="C5" s="278"/>
      <c r="E5" s="401" t="s">
        <v>1</v>
      </c>
      <c r="F5" s="351"/>
      <c r="G5" s="351"/>
      <c r="H5" s="351"/>
      <c r="I5" s="562"/>
      <c r="J5" s="577"/>
      <c r="K5" s="577"/>
    </row>
    <row r="6" spans="1:11" ht="15.6">
      <c r="A6" s="278"/>
      <c r="B6" s="278"/>
      <c r="C6" s="278"/>
      <c r="E6" s="401" t="s">
        <v>907</v>
      </c>
      <c r="F6" s="351"/>
      <c r="G6" s="478" t="s">
        <v>749</v>
      </c>
      <c r="H6" s="478"/>
      <c r="I6" s="563"/>
      <c r="J6" s="578"/>
      <c r="K6" s="578"/>
    </row>
    <row r="7" spans="1:11" ht="17.399999999999999">
      <c r="A7" s="278"/>
      <c r="B7" s="278"/>
      <c r="C7" s="278"/>
      <c r="E7" s="538" t="s">
        <v>898</v>
      </c>
      <c r="F7" s="350"/>
      <c r="G7" s="278"/>
      <c r="H7" s="278"/>
    </row>
    <row r="8" spans="1:11" ht="17.399999999999999">
      <c r="A8" s="278"/>
      <c r="B8" s="278"/>
      <c r="C8" s="278"/>
      <c r="D8" s="278"/>
      <c r="E8" s="278"/>
      <c r="F8" s="287"/>
      <c r="G8" s="2"/>
      <c r="H8" s="2"/>
      <c r="I8" s="566"/>
      <c r="J8" s="579"/>
      <c r="K8" s="579"/>
    </row>
    <row r="9" spans="1:11" ht="21">
      <c r="A9" s="349" t="s">
        <v>564</v>
      </c>
      <c r="B9" s="348"/>
      <c r="C9" s="348"/>
      <c r="D9" s="348"/>
      <c r="E9" s="348"/>
      <c r="F9" s="406"/>
      <c r="G9" s="426" t="s">
        <v>87</v>
      </c>
      <c r="H9" s="426"/>
      <c r="I9" s="567"/>
      <c r="J9" s="553"/>
      <c r="K9" s="553"/>
    </row>
    <row r="10" spans="1:11" ht="15.6">
      <c r="A10" s="278"/>
      <c r="B10" s="347" t="s">
        <v>4</v>
      </c>
      <c r="C10" s="278"/>
      <c r="D10" s="278"/>
      <c r="E10" s="278"/>
      <c r="F10" s="287"/>
      <c r="G10" s="278"/>
      <c r="H10" s="278"/>
    </row>
    <row r="11" spans="1:11">
      <c r="A11" s="278"/>
      <c r="B11" s="360" t="s">
        <v>677</v>
      </c>
      <c r="C11" s="278"/>
      <c r="D11" s="278"/>
      <c r="E11" s="278"/>
      <c r="F11" s="287"/>
      <c r="G11" s="278"/>
      <c r="H11" s="278"/>
    </row>
    <row r="12" spans="1:11" ht="15.6">
      <c r="A12" s="278"/>
      <c r="B12" s="347" t="s">
        <v>41</v>
      </c>
      <c r="C12" s="347"/>
      <c r="D12" s="347"/>
      <c r="E12" s="347"/>
      <c r="F12" s="347"/>
      <c r="G12" s="347"/>
      <c r="H12" s="347"/>
      <c r="I12" s="568"/>
      <c r="J12" s="554"/>
      <c r="K12" s="554"/>
    </row>
    <row r="13" spans="1:11">
      <c r="A13" s="278"/>
      <c r="B13" s="287" t="s">
        <v>528</v>
      </c>
      <c r="C13" s="278"/>
      <c r="D13" s="278"/>
      <c r="E13" s="287" t="s">
        <v>223</v>
      </c>
      <c r="F13" s="287"/>
      <c r="G13" s="287"/>
      <c r="H13" s="287"/>
    </row>
    <row r="14" spans="1:11">
      <c r="A14" s="278"/>
      <c r="B14" s="287" t="s">
        <v>224</v>
      </c>
      <c r="C14" s="278"/>
      <c r="D14" s="278"/>
      <c r="E14" s="287" t="s">
        <v>227</v>
      </c>
      <c r="F14" s="287"/>
      <c r="G14" s="287"/>
      <c r="H14" s="287"/>
    </row>
    <row r="15" spans="1:11">
      <c r="A15" s="278"/>
      <c r="B15" s="287" t="s">
        <v>225</v>
      </c>
      <c r="C15" s="278"/>
      <c r="D15" s="278"/>
      <c r="E15" s="287" t="s">
        <v>705</v>
      </c>
      <c r="F15" s="287"/>
      <c r="G15" s="287"/>
      <c r="H15" s="287"/>
    </row>
    <row r="16" spans="1:11">
      <c r="A16" s="278"/>
      <c r="B16" s="287" t="s">
        <v>565</v>
      </c>
      <c r="C16" s="278"/>
      <c r="D16" s="278"/>
      <c r="E16" s="287" t="s">
        <v>180</v>
      </c>
      <c r="F16" s="287"/>
      <c r="G16" s="287"/>
      <c r="H16" s="287"/>
    </row>
    <row r="17" spans="1:13">
      <c r="A17" s="278"/>
      <c r="B17" s="287" t="s">
        <v>543</v>
      </c>
      <c r="C17" s="278"/>
      <c r="D17" s="278"/>
      <c r="E17" s="360" t="s">
        <v>230</v>
      </c>
      <c r="F17" s="287"/>
      <c r="G17" s="287"/>
      <c r="H17" s="287"/>
    </row>
    <row r="18" spans="1:13">
      <c r="A18" s="278"/>
      <c r="B18" s="287" t="s">
        <v>228</v>
      </c>
      <c r="C18" s="278"/>
      <c r="D18" s="278"/>
      <c r="E18" s="287" t="s">
        <v>238</v>
      </c>
      <c r="F18" s="287"/>
      <c r="G18" s="287"/>
      <c r="H18" s="287"/>
    </row>
    <row r="19" spans="1:13">
      <c r="A19" s="278"/>
      <c r="B19" s="287" t="s">
        <v>529</v>
      </c>
      <c r="C19" s="278"/>
      <c r="D19" s="278"/>
      <c r="E19" s="287" t="s">
        <v>236</v>
      </c>
      <c r="F19" s="287"/>
      <c r="G19" s="287"/>
      <c r="H19" s="287"/>
    </row>
    <row r="20" spans="1:13">
      <c r="A20" s="278"/>
      <c r="B20" s="287" t="s">
        <v>231</v>
      </c>
      <c r="C20" s="278"/>
      <c r="D20" s="278"/>
      <c r="E20" s="287" t="s">
        <v>862</v>
      </c>
      <c r="F20" s="299"/>
      <c r="G20" s="299"/>
      <c r="H20" s="299"/>
      <c r="I20" s="184"/>
    </row>
    <row r="21" spans="1:13">
      <c r="A21" s="278"/>
      <c r="B21" s="278" t="s">
        <v>232</v>
      </c>
      <c r="C21" s="278"/>
      <c r="D21" s="278"/>
      <c r="E21" s="287" t="s">
        <v>542</v>
      </c>
      <c r="F21" s="287"/>
      <c r="G21" s="287"/>
      <c r="H21" s="287"/>
    </row>
    <row r="22" spans="1:13">
      <c r="A22" s="278"/>
      <c r="B22" s="287" t="s">
        <v>233</v>
      </c>
      <c r="C22" s="287"/>
      <c r="D22" s="287"/>
      <c r="F22" s="287"/>
      <c r="G22" s="287"/>
      <c r="H22" s="287"/>
    </row>
    <row r="23" spans="1:13">
      <c r="A23" s="278"/>
      <c r="B23" s="287" t="s">
        <v>235</v>
      </c>
      <c r="C23" s="287"/>
      <c r="D23" s="287"/>
      <c r="F23" s="287"/>
      <c r="G23" s="287"/>
      <c r="H23" s="287"/>
    </row>
    <row r="24" spans="1:13">
      <c r="A24" s="278"/>
      <c r="B24" s="287" t="s">
        <v>237</v>
      </c>
      <c r="C24" s="287"/>
      <c r="D24" s="287"/>
      <c r="E24" s="60" t="s">
        <v>743</v>
      </c>
      <c r="F24" s="299" t="s">
        <v>726</v>
      </c>
      <c r="G24" s="287"/>
      <c r="H24" s="287"/>
    </row>
    <row r="25" spans="1:13">
      <c r="A25" s="278"/>
      <c r="B25" s="287" t="s">
        <v>892</v>
      </c>
      <c r="C25" s="287"/>
      <c r="D25" s="287"/>
      <c r="E25" s="278"/>
      <c r="F25" s="287"/>
      <c r="G25" s="287"/>
      <c r="H25" s="287"/>
    </row>
    <row r="26" spans="1:13" ht="15.6">
      <c r="A26" s="341"/>
      <c r="B26" s="340"/>
      <c r="C26" s="340"/>
      <c r="D26" s="340"/>
      <c r="E26" s="388" t="s">
        <v>704</v>
      </c>
      <c r="F26" s="339" t="s">
        <v>5</v>
      </c>
      <c r="G26" s="338" t="s">
        <v>6</v>
      </c>
      <c r="H26" s="338"/>
      <c r="I26" s="564"/>
      <c r="J26" s="554"/>
      <c r="K26" s="554"/>
    </row>
    <row r="27" spans="1:13" ht="17.399999999999999">
      <c r="A27" s="337"/>
      <c r="B27" s="336" t="s">
        <v>676</v>
      </c>
      <c r="C27" s="335"/>
      <c r="D27" s="335"/>
      <c r="E27" s="389" t="s">
        <v>703</v>
      </c>
      <c r="F27" s="334" t="s">
        <v>7</v>
      </c>
      <c r="G27" s="333" t="s">
        <v>8</v>
      </c>
      <c r="H27" s="333"/>
      <c r="I27" s="564"/>
      <c r="J27" s="554"/>
      <c r="K27" s="554"/>
      <c r="L27" s="589"/>
    </row>
    <row r="28" spans="1:13" ht="15.6">
      <c r="A28" s="332"/>
      <c r="B28" s="359" t="s">
        <v>241</v>
      </c>
      <c r="C28" s="358"/>
      <c r="D28" s="358"/>
      <c r="E28" s="358"/>
      <c r="F28" s="486"/>
      <c r="G28" s="422"/>
      <c r="H28" s="422"/>
      <c r="I28" s="564"/>
      <c r="J28" s="519"/>
      <c r="K28" s="519"/>
      <c r="L28" s="519"/>
      <c r="M28" s="580"/>
    </row>
    <row r="29" spans="1:13">
      <c r="A29" s="278"/>
      <c r="B29" s="343" t="s">
        <v>700</v>
      </c>
      <c r="C29" s="278"/>
      <c r="D29" s="278"/>
      <c r="E29" s="408" t="s">
        <v>730</v>
      </c>
      <c r="F29" s="487" t="s">
        <v>787</v>
      </c>
      <c r="G29" s="552">
        <v>107453</v>
      </c>
      <c r="H29" s="552"/>
      <c r="I29" s="565"/>
      <c r="L29" s="565"/>
      <c r="M29" s="565"/>
    </row>
    <row r="30" spans="1:13">
      <c r="A30" s="278"/>
      <c r="B30" s="355" t="s">
        <v>701</v>
      </c>
      <c r="C30" s="344"/>
      <c r="D30" s="344"/>
      <c r="E30" s="409" t="s">
        <v>731</v>
      </c>
      <c r="F30" s="213" t="s">
        <v>530</v>
      </c>
      <c r="G30" s="494">
        <v>115121</v>
      </c>
      <c r="H30" s="494"/>
      <c r="I30" s="565"/>
      <c r="L30" s="565"/>
      <c r="M30" s="565"/>
    </row>
    <row r="31" spans="1:13" ht="14.4">
      <c r="A31" s="278"/>
      <c r="B31" s="479" t="s">
        <v>996</v>
      </c>
      <c r="C31" s="396"/>
      <c r="D31" s="396"/>
      <c r="E31" s="396"/>
      <c r="F31" s="299"/>
      <c r="G31" s="342"/>
      <c r="H31" s="342"/>
      <c r="I31" s="184"/>
      <c r="L31" s="565"/>
      <c r="M31" s="565"/>
    </row>
    <row r="32" spans="1:13" ht="14.4">
      <c r="A32" s="278"/>
      <c r="B32" s="480" t="s">
        <v>566</v>
      </c>
      <c r="C32" s="396"/>
      <c r="D32" s="396"/>
      <c r="E32" s="396"/>
      <c r="F32" s="299"/>
      <c r="G32" s="342"/>
      <c r="H32" s="342"/>
      <c r="I32" s="184"/>
      <c r="L32" s="565"/>
      <c r="M32" s="565"/>
    </row>
    <row r="33" spans="1:13" ht="15.6">
      <c r="A33" s="341"/>
      <c r="B33" s="340"/>
      <c r="C33" s="340"/>
      <c r="D33" s="340"/>
      <c r="E33" s="340"/>
      <c r="F33" s="339" t="s">
        <v>5</v>
      </c>
      <c r="G33" s="338" t="s">
        <v>6</v>
      </c>
      <c r="H33" s="338"/>
      <c r="I33" s="564"/>
      <c r="L33" s="565"/>
      <c r="M33" s="565"/>
    </row>
    <row r="34" spans="1:13" ht="17.399999999999999">
      <c r="A34" s="337"/>
      <c r="B34" s="336" t="s">
        <v>242</v>
      </c>
      <c r="C34" s="335"/>
      <c r="D34" s="335"/>
      <c r="E34" s="335"/>
      <c r="F34" s="334" t="s">
        <v>7</v>
      </c>
      <c r="G34" s="333" t="s">
        <v>8</v>
      </c>
      <c r="H34" s="333"/>
      <c r="I34" s="564"/>
      <c r="L34" s="565"/>
      <c r="M34" s="565"/>
    </row>
    <row r="35" spans="1:13">
      <c r="A35" s="278"/>
      <c r="B35" s="278" t="s">
        <v>243</v>
      </c>
      <c r="C35" s="278"/>
      <c r="D35" s="278"/>
      <c r="E35" s="278"/>
      <c r="F35" s="299" t="s">
        <v>350</v>
      </c>
      <c r="G35" s="423">
        <v>1925.8744371815887</v>
      </c>
      <c r="H35" s="423"/>
      <c r="I35" s="565"/>
      <c r="L35" s="565"/>
      <c r="M35" s="565"/>
    </row>
    <row r="36" spans="1:13">
      <c r="A36" s="278"/>
      <c r="B36" s="278" t="s">
        <v>186</v>
      </c>
      <c r="C36" s="278"/>
      <c r="D36" s="278"/>
      <c r="E36" s="278"/>
      <c r="F36" s="299" t="s">
        <v>351</v>
      </c>
      <c r="G36" s="18">
        <v>2515.57930982362</v>
      </c>
      <c r="H36" s="18"/>
      <c r="I36" s="565"/>
      <c r="L36" s="565"/>
      <c r="M36" s="565"/>
    </row>
    <row r="37" spans="1:13" ht="15.6">
      <c r="A37" s="332"/>
      <c r="B37" s="331" t="s">
        <v>184</v>
      </c>
      <c r="C37" s="278"/>
      <c r="D37" s="278"/>
      <c r="E37" s="278"/>
      <c r="F37" s="299" t="s">
        <v>352</v>
      </c>
      <c r="G37" s="18">
        <v>782.82306797976742</v>
      </c>
      <c r="H37" s="18"/>
      <c r="I37" s="565"/>
      <c r="L37" s="565"/>
      <c r="M37" s="565"/>
    </row>
    <row r="38" spans="1:13">
      <c r="A38" s="278"/>
      <c r="B38" s="278" t="s">
        <v>185</v>
      </c>
      <c r="C38" s="278"/>
      <c r="D38" s="278"/>
      <c r="E38" s="278"/>
      <c r="F38" s="299" t="s">
        <v>353</v>
      </c>
      <c r="G38" s="18">
        <v>1200.1032791262116</v>
      </c>
      <c r="H38" s="18"/>
      <c r="I38" s="565"/>
      <c r="L38" s="565"/>
      <c r="M38" s="565"/>
    </row>
    <row r="39" spans="1:13">
      <c r="A39" s="278"/>
      <c r="B39" s="278" t="s">
        <v>244</v>
      </c>
      <c r="C39" s="278"/>
      <c r="D39" s="278"/>
      <c r="E39" s="278"/>
      <c r="F39" s="299" t="s">
        <v>358</v>
      </c>
      <c r="G39" s="18">
        <v>592</v>
      </c>
      <c r="H39" s="18"/>
      <c r="I39" s="565"/>
      <c r="L39" s="565"/>
      <c r="M39" s="565"/>
    </row>
    <row r="40" spans="1:13">
      <c r="A40" s="278"/>
      <c r="B40" s="278" t="s">
        <v>246</v>
      </c>
      <c r="C40" s="278"/>
      <c r="D40" s="278"/>
      <c r="E40" s="278"/>
      <c r="F40" s="299" t="s">
        <v>357</v>
      </c>
      <c r="G40" s="18">
        <v>385</v>
      </c>
      <c r="H40" s="18"/>
      <c r="I40" s="565"/>
      <c r="L40" s="565"/>
      <c r="M40" s="565"/>
    </row>
    <row r="41" spans="1:13">
      <c r="A41" s="278"/>
      <c r="B41" s="278" t="s">
        <v>567</v>
      </c>
      <c r="C41" s="278"/>
      <c r="D41" s="278"/>
      <c r="E41" s="278"/>
      <c r="F41" s="299" t="s">
        <v>346</v>
      </c>
      <c r="G41" s="18">
        <v>4418</v>
      </c>
      <c r="H41" s="18"/>
      <c r="I41" s="565"/>
      <c r="L41" s="565"/>
      <c r="M41" s="565"/>
    </row>
    <row r="42" spans="1:13">
      <c r="A42" s="278"/>
      <c r="B42" s="278" t="s">
        <v>568</v>
      </c>
      <c r="C42" s="278"/>
      <c r="D42" s="278"/>
      <c r="E42" s="278"/>
      <c r="F42" s="299" t="s">
        <v>347</v>
      </c>
      <c r="G42" s="18">
        <v>4144</v>
      </c>
      <c r="H42" s="18"/>
      <c r="I42" s="565"/>
      <c r="L42" s="565"/>
      <c r="M42" s="565"/>
    </row>
    <row r="43" spans="1:13">
      <c r="A43" s="278"/>
      <c r="B43" s="278" t="s">
        <v>569</v>
      </c>
      <c r="C43" s="278"/>
      <c r="D43" s="278"/>
      <c r="E43" s="278"/>
      <c r="F43" s="299" t="s">
        <v>348</v>
      </c>
      <c r="G43" s="18">
        <v>4861</v>
      </c>
      <c r="H43" s="18"/>
      <c r="I43" s="565"/>
      <c r="L43" s="565"/>
      <c r="M43" s="565"/>
    </row>
    <row r="44" spans="1:13">
      <c r="A44" s="278"/>
      <c r="B44" s="278" t="s">
        <v>570</v>
      </c>
      <c r="C44" s="278"/>
      <c r="D44" s="278"/>
      <c r="E44" s="278"/>
      <c r="F44" s="299" t="s">
        <v>349</v>
      </c>
      <c r="G44" s="18">
        <v>4467</v>
      </c>
      <c r="H44" s="18"/>
      <c r="I44" s="565"/>
      <c r="L44" s="565"/>
      <c r="M44" s="565"/>
    </row>
    <row r="45" spans="1:13">
      <c r="A45" s="278"/>
      <c r="B45" s="278"/>
      <c r="C45" s="278"/>
      <c r="D45" s="278"/>
      <c r="E45" s="278"/>
      <c r="F45" s="299"/>
      <c r="G45" s="18"/>
      <c r="H45" s="18"/>
      <c r="I45" s="565"/>
      <c r="L45" s="565"/>
      <c r="M45" s="565"/>
    </row>
    <row r="46" spans="1:13" ht="18">
      <c r="A46" s="278"/>
      <c r="B46" s="278"/>
      <c r="C46" s="278"/>
      <c r="E46" s="352" t="s">
        <v>0</v>
      </c>
      <c r="F46" s="352"/>
      <c r="G46" s="352"/>
      <c r="H46" s="352"/>
      <c r="I46" s="565"/>
      <c r="L46" s="565"/>
      <c r="M46" s="565"/>
    </row>
    <row r="47" spans="1:13" ht="15">
      <c r="A47" s="278"/>
      <c r="B47" s="278"/>
      <c r="C47" s="278"/>
      <c r="E47" s="351" t="s">
        <v>1</v>
      </c>
      <c r="F47" s="351"/>
      <c r="G47" s="351"/>
      <c r="H47" s="351"/>
      <c r="I47" s="565"/>
      <c r="L47" s="565"/>
      <c r="M47" s="565"/>
    </row>
    <row r="48" spans="1:13" ht="15.6">
      <c r="A48" s="278"/>
      <c r="B48" s="278"/>
      <c r="C48" s="278"/>
      <c r="E48" s="351" t="s">
        <v>907</v>
      </c>
      <c r="F48" s="351"/>
      <c r="G48" s="478" t="s">
        <v>749</v>
      </c>
      <c r="H48" s="478"/>
      <c r="I48" s="565"/>
      <c r="L48" s="565"/>
      <c r="M48" s="565"/>
    </row>
    <row r="49" spans="1:13" ht="17.399999999999999">
      <c r="A49" s="278"/>
      <c r="B49" s="278"/>
      <c r="C49" s="278"/>
      <c r="E49" s="396" t="s">
        <v>898</v>
      </c>
      <c r="F49" s="350"/>
      <c r="G49" s="278"/>
      <c r="H49" s="278"/>
      <c r="I49" s="565"/>
      <c r="L49" s="565"/>
      <c r="M49" s="565"/>
    </row>
    <row r="50" spans="1:13" ht="17.399999999999999">
      <c r="A50" s="278"/>
      <c r="B50" s="278"/>
      <c r="C50" s="278"/>
      <c r="D50" s="278"/>
      <c r="E50" s="278"/>
      <c r="F50" s="287"/>
      <c r="G50" s="2"/>
      <c r="H50" s="2"/>
      <c r="I50" s="565"/>
      <c r="L50" s="565"/>
      <c r="M50" s="565"/>
    </row>
    <row r="51" spans="1:13" ht="21">
      <c r="A51" s="349" t="s">
        <v>571</v>
      </c>
      <c r="B51" s="348"/>
      <c r="C51" s="348"/>
      <c r="D51" s="348"/>
      <c r="E51" s="348"/>
      <c r="F51" s="406"/>
      <c r="G51" s="426" t="s">
        <v>87</v>
      </c>
      <c r="H51" s="426"/>
      <c r="I51" s="565"/>
      <c r="L51" s="565"/>
      <c r="M51" s="565"/>
    </row>
    <row r="52" spans="1:13" ht="15.6">
      <c r="A52" s="278"/>
      <c r="B52" s="347" t="s">
        <v>4</v>
      </c>
      <c r="C52" s="278"/>
      <c r="D52" s="278"/>
      <c r="E52" s="278"/>
      <c r="F52" s="287"/>
      <c r="G52" s="278"/>
      <c r="H52" s="278"/>
      <c r="I52" s="565"/>
      <c r="L52" s="565"/>
      <c r="M52" s="565"/>
    </row>
    <row r="53" spans="1:13">
      <c r="A53" s="278"/>
      <c r="B53" s="360" t="s">
        <v>677</v>
      </c>
      <c r="C53" s="278"/>
      <c r="D53" s="278"/>
      <c r="E53" s="278"/>
      <c r="F53" s="287"/>
      <c r="G53" s="278"/>
      <c r="H53" s="278"/>
      <c r="I53" s="565"/>
      <c r="L53" s="565"/>
      <c r="M53" s="565"/>
    </row>
    <row r="54" spans="1:13" ht="15.6">
      <c r="A54" s="278"/>
      <c r="B54" s="347" t="s">
        <v>41</v>
      </c>
      <c r="C54" s="347"/>
      <c r="D54" s="347"/>
      <c r="E54" s="347"/>
      <c r="F54" s="347"/>
      <c r="G54" s="347"/>
      <c r="H54" s="347"/>
      <c r="I54" s="565"/>
      <c r="L54" s="565"/>
      <c r="M54" s="565"/>
    </row>
    <row r="55" spans="1:13">
      <c r="A55" s="278"/>
      <c r="B55" s="287" t="s">
        <v>222</v>
      </c>
      <c r="C55" s="278"/>
      <c r="D55" s="278"/>
      <c r="E55" s="287" t="s">
        <v>223</v>
      </c>
      <c r="F55" s="287"/>
      <c r="G55" s="287"/>
      <c r="H55" s="287"/>
      <c r="I55" s="565"/>
      <c r="L55" s="565"/>
      <c r="M55" s="565"/>
    </row>
    <row r="56" spans="1:13">
      <c r="A56" s="278"/>
      <c r="B56" s="287" t="s">
        <v>224</v>
      </c>
      <c r="C56" s="278"/>
      <c r="D56" s="278"/>
      <c r="E56" s="287" t="s">
        <v>227</v>
      </c>
      <c r="F56" s="287"/>
      <c r="G56" s="287"/>
      <c r="H56" s="287"/>
      <c r="I56" s="565"/>
      <c r="L56" s="565"/>
      <c r="M56" s="565"/>
    </row>
    <row r="57" spans="1:13">
      <c r="A57" s="278"/>
      <c r="B57" s="287" t="s">
        <v>225</v>
      </c>
      <c r="C57" s="278"/>
      <c r="D57" s="278"/>
      <c r="E57" s="287" t="s">
        <v>705</v>
      </c>
      <c r="F57" s="287"/>
      <c r="G57" s="287"/>
      <c r="H57" s="287"/>
      <c r="I57" s="565"/>
      <c r="L57" s="565"/>
      <c r="M57" s="565"/>
    </row>
    <row r="58" spans="1:13">
      <c r="A58" s="278"/>
      <c r="B58" s="287" t="s">
        <v>565</v>
      </c>
      <c r="C58" s="278"/>
      <c r="D58" s="278"/>
      <c r="E58" s="287" t="s">
        <v>234</v>
      </c>
      <c r="F58" s="287"/>
      <c r="G58" s="287"/>
      <c r="H58" s="287"/>
      <c r="I58" s="565"/>
      <c r="L58" s="565"/>
      <c r="M58" s="565"/>
    </row>
    <row r="59" spans="1:13">
      <c r="A59" s="278"/>
      <c r="B59" s="287" t="s">
        <v>544</v>
      </c>
      <c r="C59" s="278"/>
      <c r="D59" s="278"/>
      <c r="E59" s="287" t="s">
        <v>236</v>
      </c>
      <c r="F59" s="287"/>
      <c r="G59" s="287"/>
      <c r="H59" s="287"/>
      <c r="I59" s="565"/>
      <c r="L59" s="565"/>
      <c r="M59" s="565"/>
    </row>
    <row r="60" spans="1:13">
      <c r="A60" s="278"/>
      <c r="B60" s="287" t="s">
        <v>228</v>
      </c>
      <c r="C60" s="278"/>
      <c r="D60" s="278"/>
      <c r="E60" s="287" t="s">
        <v>180</v>
      </c>
      <c r="F60" s="287"/>
      <c r="G60" s="287"/>
      <c r="H60" s="287"/>
      <c r="I60" s="565"/>
      <c r="L60" s="565"/>
      <c r="M60" s="565"/>
    </row>
    <row r="61" spans="1:13">
      <c r="A61" s="278"/>
      <c r="B61" s="287" t="s">
        <v>229</v>
      </c>
      <c r="C61" s="278"/>
      <c r="D61" s="278"/>
      <c r="E61" s="360" t="s">
        <v>230</v>
      </c>
      <c r="F61" s="287"/>
      <c r="G61" s="287"/>
      <c r="H61" s="287"/>
      <c r="I61" s="565"/>
      <c r="L61" s="565"/>
      <c r="M61" s="565"/>
    </row>
    <row r="62" spans="1:13">
      <c r="A62" s="278"/>
      <c r="B62" s="287" t="s">
        <v>231</v>
      </c>
      <c r="C62" s="278"/>
      <c r="D62" s="278"/>
      <c r="E62" s="287" t="s">
        <v>862</v>
      </c>
      <c r="F62" s="299"/>
      <c r="G62" s="299"/>
      <c r="H62" s="299"/>
      <c r="I62" s="565"/>
      <c r="L62" s="565"/>
      <c r="M62" s="565"/>
    </row>
    <row r="63" spans="1:13">
      <c r="A63" s="278"/>
      <c r="B63" s="278" t="s">
        <v>232</v>
      </c>
      <c r="C63" s="278"/>
      <c r="D63" s="278"/>
      <c r="E63" s="287" t="s">
        <v>239</v>
      </c>
      <c r="F63" s="287"/>
      <c r="G63" s="287"/>
      <c r="H63" s="287"/>
      <c r="I63" s="565"/>
      <c r="L63" s="565"/>
      <c r="M63" s="565"/>
    </row>
    <row r="64" spans="1:13">
      <c r="A64" s="278"/>
      <c r="B64" s="287" t="s">
        <v>233</v>
      </c>
      <c r="C64" s="287"/>
      <c r="D64" s="287"/>
      <c r="F64" s="287"/>
      <c r="G64" s="287"/>
      <c r="H64" s="287"/>
      <c r="I64" s="565"/>
      <c r="L64" s="565"/>
      <c r="M64" s="565"/>
    </row>
    <row r="65" spans="1:13">
      <c r="A65" s="278"/>
      <c r="B65" s="287" t="s">
        <v>235</v>
      </c>
      <c r="C65" s="287"/>
      <c r="D65" s="287"/>
      <c r="F65" s="287"/>
      <c r="G65" s="287"/>
      <c r="H65" s="287"/>
      <c r="I65" s="565"/>
      <c r="L65" s="565"/>
      <c r="M65" s="565"/>
    </row>
    <row r="66" spans="1:13">
      <c r="A66" s="278"/>
      <c r="B66" s="287" t="s">
        <v>237</v>
      </c>
      <c r="C66" s="287"/>
      <c r="D66" s="287"/>
      <c r="F66" s="287"/>
      <c r="G66" s="287"/>
      <c r="H66" s="287"/>
      <c r="I66" s="565"/>
      <c r="L66" s="565"/>
      <c r="M66" s="565"/>
    </row>
    <row r="67" spans="1:13">
      <c r="A67" s="278"/>
      <c r="B67" s="287" t="s">
        <v>238</v>
      </c>
      <c r="C67" s="287"/>
      <c r="D67" s="287"/>
      <c r="E67" s="60" t="s">
        <v>743</v>
      </c>
      <c r="F67" s="299" t="s">
        <v>727</v>
      </c>
      <c r="G67" s="287"/>
      <c r="H67" s="287"/>
      <c r="I67" s="565"/>
      <c r="L67" s="565"/>
      <c r="M67" s="565"/>
    </row>
    <row r="68" spans="1:13">
      <c r="A68" s="278"/>
      <c r="B68" s="287" t="s">
        <v>240</v>
      </c>
      <c r="C68" s="287"/>
      <c r="D68" s="287"/>
      <c r="E68" s="278"/>
      <c r="F68" s="287"/>
      <c r="G68" s="287"/>
      <c r="H68" s="287"/>
      <c r="I68" s="565"/>
      <c r="L68" s="565"/>
      <c r="M68" s="565"/>
    </row>
    <row r="69" spans="1:13" ht="15.6">
      <c r="A69" s="341"/>
      <c r="B69" s="340"/>
      <c r="C69" s="340"/>
      <c r="D69" s="340"/>
      <c r="E69" s="388" t="s">
        <v>704</v>
      </c>
      <c r="F69" s="339" t="s">
        <v>5</v>
      </c>
      <c r="G69" s="338" t="s">
        <v>6</v>
      </c>
      <c r="H69" s="338"/>
      <c r="I69" s="565"/>
      <c r="L69" s="565"/>
      <c r="M69" s="565"/>
    </row>
    <row r="70" spans="1:13" ht="17.399999999999999">
      <c r="A70" s="337"/>
      <c r="B70" s="336" t="s">
        <v>676</v>
      </c>
      <c r="C70" s="335"/>
      <c r="D70" s="335"/>
      <c r="E70" s="389" t="s">
        <v>703</v>
      </c>
      <c r="F70" s="334" t="s">
        <v>7</v>
      </c>
      <c r="G70" s="333" t="s">
        <v>8</v>
      </c>
      <c r="H70" s="333"/>
      <c r="I70" s="564"/>
      <c r="J70" s="554"/>
      <c r="K70" s="554"/>
      <c r="L70" s="589"/>
      <c r="M70" s="565"/>
    </row>
    <row r="71" spans="1:13" ht="15.6">
      <c r="A71" s="332"/>
      <c r="B71" s="359" t="s">
        <v>241</v>
      </c>
      <c r="C71" s="358"/>
      <c r="D71" s="358"/>
      <c r="E71" s="358"/>
      <c r="F71" s="357"/>
      <c r="G71" s="356"/>
      <c r="H71" s="356"/>
      <c r="I71" s="565"/>
      <c r="J71" s="519"/>
      <c r="K71" s="519"/>
      <c r="L71" s="519"/>
      <c r="M71" s="565"/>
    </row>
    <row r="72" spans="1:13">
      <c r="A72" s="278"/>
      <c r="B72" s="343" t="s">
        <v>698</v>
      </c>
      <c r="C72" s="278"/>
      <c r="D72" s="278"/>
      <c r="E72" s="408" t="s">
        <v>715</v>
      </c>
      <c r="F72" s="299" t="s">
        <v>342</v>
      </c>
      <c r="G72" s="18">
        <v>88123</v>
      </c>
      <c r="H72" s="18"/>
      <c r="I72" s="565"/>
      <c r="L72" s="565"/>
      <c r="M72" s="565"/>
    </row>
    <row r="73" spans="1:13">
      <c r="A73" s="278"/>
      <c r="B73" s="343" t="s">
        <v>699</v>
      </c>
      <c r="C73" s="278"/>
      <c r="D73" s="278"/>
      <c r="E73" s="408" t="s">
        <v>716</v>
      </c>
      <c r="F73" s="299" t="s">
        <v>343</v>
      </c>
      <c r="G73" s="18">
        <v>95791</v>
      </c>
      <c r="H73" s="18"/>
      <c r="I73" s="565"/>
      <c r="L73" s="565"/>
      <c r="M73" s="565"/>
    </row>
    <row r="74" spans="1:13">
      <c r="A74" s="278"/>
      <c r="B74" s="343" t="s">
        <v>700</v>
      </c>
      <c r="C74" s="278"/>
      <c r="D74" s="278"/>
      <c r="E74" s="408" t="s">
        <v>715</v>
      </c>
      <c r="F74" s="212" t="s">
        <v>344</v>
      </c>
      <c r="G74" s="18">
        <v>88123</v>
      </c>
      <c r="H74" s="18"/>
      <c r="I74" s="565"/>
      <c r="L74" s="565"/>
      <c r="M74" s="565"/>
    </row>
    <row r="75" spans="1:13">
      <c r="A75" s="278"/>
      <c r="B75" s="355" t="s">
        <v>701</v>
      </c>
      <c r="C75" s="344"/>
      <c r="D75" s="344"/>
      <c r="E75" s="409" t="s">
        <v>716</v>
      </c>
      <c r="F75" s="213" t="s">
        <v>345</v>
      </c>
      <c r="G75" s="354">
        <v>95791</v>
      </c>
      <c r="H75" s="354"/>
      <c r="I75" s="565"/>
      <c r="L75" s="565"/>
      <c r="M75" s="565"/>
    </row>
    <row r="76" spans="1:13" ht="14.4">
      <c r="A76" s="278"/>
      <c r="B76" s="480" t="s">
        <v>996</v>
      </c>
      <c r="C76" s="396"/>
      <c r="D76" s="396"/>
      <c r="E76" s="396"/>
      <c r="F76" s="299"/>
      <c r="G76" s="342"/>
      <c r="H76" s="342"/>
      <c r="I76" s="565"/>
      <c r="L76" s="565"/>
      <c r="M76" s="565"/>
    </row>
    <row r="77" spans="1:13" ht="14.4">
      <c r="A77" s="278"/>
      <c r="B77" s="480" t="s">
        <v>566</v>
      </c>
      <c r="C77" s="396"/>
      <c r="D77" s="396"/>
      <c r="E77" s="396"/>
      <c r="F77" s="299"/>
      <c r="G77" s="342"/>
      <c r="H77" s="342"/>
      <c r="I77" s="565"/>
      <c r="L77" s="565"/>
      <c r="M77" s="565"/>
    </row>
    <row r="78" spans="1:13" ht="15.6">
      <c r="A78" s="341"/>
      <c r="B78" s="340"/>
      <c r="C78" s="340"/>
      <c r="D78" s="340"/>
      <c r="E78" s="340"/>
      <c r="F78" s="339" t="s">
        <v>5</v>
      </c>
      <c r="G78" s="338" t="s">
        <v>6</v>
      </c>
      <c r="H78" s="338"/>
      <c r="I78" s="565"/>
      <c r="L78" s="565"/>
      <c r="M78" s="565"/>
    </row>
    <row r="79" spans="1:13" ht="17.399999999999999">
      <c r="A79" s="337"/>
      <c r="B79" s="336" t="s">
        <v>242</v>
      </c>
      <c r="C79" s="335"/>
      <c r="D79" s="335"/>
      <c r="E79" s="335"/>
      <c r="F79" s="334" t="s">
        <v>7</v>
      </c>
      <c r="G79" s="353" t="s">
        <v>8</v>
      </c>
      <c r="H79" s="353"/>
      <c r="I79" s="565"/>
      <c r="L79" s="565"/>
      <c r="M79" s="565"/>
    </row>
    <row r="80" spans="1:13">
      <c r="A80" s="278"/>
      <c r="B80" s="278" t="s">
        <v>243</v>
      </c>
      <c r="C80" s="278"/>
      <c r="D80" s="278"/>
      <c r="E80" s="278"/>
      <c r="F80" s="299" t="s">
        <v>350</v>
      </c>
      <c r="G80" s="18">
        <v>1925.8744371815887</v>
      </c>
      <c r="H80" s="18"/>
      <c r="I80" s="565"/>
      <c r="L80" s="565"/>
      <c r="M80" s="565"/>
    </row>
    <row r="81" spans="1:13">
      <c r="A81" s="278"/>
      <c r="B81" s="278" t="s">
        <v>186</v>
      </c>
      <c r="C81" s="278"/>
      <c r="D81" s="278"/>
      <c r="E81" s="278"/>
      <c r="F81" s="299" t="s">
        <v>351</v>
      </c>
      <c r="G81" s="18">
        <v>2515.57930982362</v>
      </c>
      <c r="H81" s="18"/>
      <c r="I81" s="565"/>
      <c r="L81" s="565"/>
      <c r="M81" s="565"/>
    </row>
    <row r="82" spans="1:13" ht="15.6">
      <c r="A82" s="332"/>
      <c r="B82" s="331" t="s">
        <v>184</v>
      </c>
      <c r="C82" s="278"/>
      <c r="D82" s="278"/>
      <c r="E82" s="575"/>
      <c r="F82" s="299" t="s">
        <v>352</v>
      </c>
      <c r="G82" s="18">
        <v>782.82306797976742</v>
      </c>
      <c r="H82" s="18"/>
      <c r="I82" s="565"/>
      <c r="L82" s="565"/>
      <c r="M82" s="565"/>
    </row>
    <row r="83" spans="1:13">
      <c r="A83" s="278"/>
      <c r="B83" s="278" t="s">
        <v>185</v>
      </c>
      <c r="C83" s="278"/>
      <c r="D83" s="278"/>
      <c r="E83" s="278"/>
      <c r="F83" s="299" t="s">
        <v>353</v>
      </c>
      <c r="G83" s="18">
        <v>1199.6950059566452</v>
      </c>
      <c r="H83" s="18"/>
      <c r="I83" s="565"/>
      <c r="L83" s="565"/>
      <c r="M83" s="565"/>
    </row>
    <row r="84" spans="1:13">
      <c r="A84" s="278"/>
      <c r="B84" s="278" t="s">
        <v>244</v>
      </c>
      <c r="C84" s="278"/>
      <c r="D84" s="278"/>
      <c r="E84" s="278"/>
      <c r="F84" s="299" t="s">
        <v>358</v>
      </c>
      <c r="G84" s="18">
        <v>592</v>
      </c>
      <c r="H84" s="18"/>
      <c r="I84" s="565"/>
      <c r="L84" s="565"/>
      <c r="M84" s="565"/>
    </row>
    <row r="85" spans="1:13">
      <c r="A85" s="278"/>
      <c r="B85" s="278" t="s">
        <v>246</v>
      </c>
      <c r="C85" s="278"/>
      <c r="D85" s="278"/>
      <c r="E85" s="278"/>
      <c r="F85" s="299" t="s">
        <v>357</v>
      </c>
      <c r="G85" s="18">
        <v>385</v>
      </c>
      <c r="H85" s="18"/>
      <c r="I85" s="565"/>
      <c r="L85" s="565"/>
      <c r="M85" s="565"/>
    </row>
    <row r="86" spans="1:13">
      <c r="A86" s="278"/>
      <c r="B86" s="278" t="s">
        <v>567</v>
      </c>
      <c r="C86" s="278"/>
      <c r="D86" s="278"/>
      <c r="E86" s="278"/>
      <c r="F86" s="299" t="s">
        <v>346</v>
      </c>
      <c r="G86" s="18">
        <v>4418</v>
      </c>
      <c r="H86" s="18"/>
      <c r="I86" s="565"/>
      <c r="L86" s="565"/>
      <c r="M86" s="565"/>
    </row>
    <row r="87" spans="1:13">
      <c r="A87" s="278"/>
      <c r="B87" s="278" t="s">
        <v>568</v>
      </c>
      <c r="C87" s="278"/>
      <c r="D87" s="278"/>
      <c r="E87" s="278"/>
      <c r="F87" s="299" t="s">
        <v>347</v>
      </c>
      <c r="G87" s="18">
        <v>4144</v>
      </c>
      <c r="H87" s="18"/>
      <c r="I87" s="565"/>
      <c r="L87" s="565"/>
      <c r="M87" s="565"/>
    </row>
    <row r="88" spans="1:13">
      <c r="A88" s="278"/>
      <c r="B88" s="278" t="s">
        <v>569</v>
      </c>
      <c r="C88" s="278"/>
      <c r="D88" s="278"/>
      <c r="E88" s="278"/>
      <c r="F88" s="299" t="s">
        <v>348</v>
      </c>
      <c r="G88" s="18">
        <v>4861</v>
      </c>
      <c r="H88" s="18"/>
      <c r="I88" s="565"/>
      <c r="L88" s="565"/>
      <c r="M88" s="565"/>
    </row>
    <row r="89" spans="1:13">
      <c r="A89" s="278"/>
      <c r="B89" s="278" t="s">
        <v>570</v>
      </c>
      <c r="C89" s="278"/>
      <c r="D89" s="278"/>
      <c r="E89" s="278"/>
      <c r="F89" s="299" t="s">
        <v>349</v>
      </c>
      <c r="G89" s="18">
        <v>4467</v>
      </c>
      <c r="H89" s="18"/>
      <c r="I89" s="565"/>
      <c r="L89" s="565"/>
      <c r="M89" s="565"/>
    </row>
    <row r="90" spans="1:13">
      <c r="A90" s="278"/>
      <c r="B90" s="278" t="s">
        <v>245</v>
      </c>
      <c r="C90" s="278"/>
      <c r="D90" s="278"/>
      <c r="E90" s="278"/>
      <c r="F90" s="299" t="s">
        <v>355</v>
      </c>
      <c r="G90" s="18">
        <v>7668</v>
      </c>
      <c r="H90" s="18"/>
      <c r="I90" s="565"/>
      <c r="L90" s="565"/>
      <c r="M90" s="565"/>
    </row>
    <row r="91" spans="1:13">
      <c r="A91" s="278"/>
      <c r="B91" s="278" t="s">
        <v>573</v>
      </c>
      <c r="C91" s="278"/>
      <c r="D91" s="278"/>
      <c r="E91" s="278"/>
      <c r="F91" s="299" t="s">
        <v>356</v>
      </c>
      <c r="G91" s="18">
        <v>7668</v>
      </c>
      <c r="H91" s="18"/>
      <c r="I91" s="565"/>
      <c r="L91" s="565"/>
      <c r="M91" s="565"/>
    </row>
    <row r="92" spans="1:13">
      <c r="A92" s="278"/>
      <c r="B92" s="278" t="s">
        <v>248</v>
      </c>
      <c r="C92" s="278"/>
      <c r="D92" s="278"/>
      <c r="E92" s="278"/>
      <c r="F92" s="299" t="s">
        <v>359</v>
      </c>
      <c r="G92" s="18">
        <v>569</v>
      </c>
      <c r="H92" s="18"/>
      <c r="I92" s="565"/>
      <c r="L92" s="565"/>
      <c r="M92" s="565"/>
    </row>
    <row r="93" spans="1:13">
      <c r="I93" s="565"/>
      <c r="L93" s="565"/>
      <c r="M93" s="565"/>
    </row>
    <row r="94" spans="1:13">
      <c r="I94" s="565"/>
      <c r="L94" s="565"/>
      <c r="M94" s="565"/>
    </row>
    <row r="95" spans="1:13">
      <c r="A95" s="278"/>
      <c r="B95" s="278"/>
      <c r="C95" s="278"/>
      <c r="D95" s="278"/>
      <c r="E95" s="278"/>
      <c r="F95" s="287"/>
      <c r="G95" s="278"/>
      <c r="H95" s="278"/>
      <c r="I95" s="565"/>
      <c r="L95" s="565"/>
      <c r="M95" s="565"/>
    </row>
    <row r="96" spans="1:13">
      <c r="A96" s="278"/>
      <c r="B96" s="278"/>
      <c r="C96" s="278"/>
      <c r="D96" s="278"/>
      <c r="E96" s="278"/>
      <c r="F96" s="287"/>
      <c r="G96" s="278"/>
      <c r="H96" s="278"/>
      <c r="I96" s="565"/>
      <c r="L96" s="565"/>
      <c r="M96" s="565"/>
    </row>
    <row r="97" spans="1:13" ht="18">
      <c r="A97" s="278"/>
      <c r="B97" s="278"/>
      <c r="C97" s="278"/>
      <c r="E97" s="352" t="s">
        <v>0</v>
      </c>
      <c r="F97" s="352"/>
      <c r="G97" s="352"/>
      <c r="H97" s="352"/>
      <c r="I97" s="565"/>
      <c r="L97" s="565"/>
      <c r="M97" s="565"/>
    </row>
    <row r="98" spans="1:13" ht="15">
      <c r="A98" s="278"/>
      <c r="B98" s="278"/>
      <c r="C98" s="278"/>
      <c r="E98" s="351" t="s">
        <v>1</v>
      </c>
      <c r="F98" s="351"/>
      <c r="G98" s="351"/>
      <c r="H98" s="351"/>
      <c r="I98" s="565"/>
      <c r="L98" s="565"/>
      <c r="M98" s="565"/>
    </row>
    <row r="99" spans="1:13" ht="15.6">
      <c r="A99" s="278"/>
      <c r="B99" s="278"/>
      <c r="C99" s="278"/>
      <c r="E99" s="351" t="s">
        <v>907</v>
      </c>
      <c r="F99" s="351"/>
      <c r="G99" s="478" t="s">
        <v>749</v>
      </c>
      <c r="H99" s="478"/>
      <c r="I99" s="565"/>
      <c r="L99" s="565"/>
      <c r="M99" s="565"/>
    </row>
    <row r="100" spans="1:13" ht="17.399999999999999">
      <c r="A100" s="278"/>
      <c r="B100" s="278"/>
      <c r="C100" s="278"/>
      <c r="E100" s="396" t="s">
        <v>898</v>
      </c>
      <c r="F100" s="350"/>
      <c r="G100" s="278"/>
      <c r="H100" s="278"/>
      <c r="I100" s="565"/>
      <c r="L100" s="565"/>
      <c r="M100" s="565"/>
    </row>
    <row r="101" spans="1:13" ht="17.399999999999999">
      <c r="A101" s="278"/>
      <c r="B101" s="278"/>
      <c r="C101" s="278"/>
      <c r="D101" s="278"/>
      <c r="E101" s="278"/>
      <c r="F101" s="287"/>
      <c r="G101" s="2"/>
      <c r="H101" s="2"/>
      <c r="I101" s="565"/>
      <c r="L101" s="565"/>
      <c r="M101" s="565"/>
    </row>
    <row r="102" spans="1:13" ht="21">
      <c r="A102" s="349" t="s">
        <v>574</v>
      </c>
      <c r="B102" s="348"/>
      <c r="C102" s="348"/>
      <c r="D102" s="348"/>
      <c r="E102" s="348"/>
      <c r="F102" s="406"/>
      <c r="G102" s="426" t="s">
        <v>87</v>
      </c>
      <c r="H102" s="426"/>
      <c r="I102" s="565"/>
      <c r="L102" s="565"/>
      <c r="M102" s="565"/>
    </row>
    <row r="103" spans="1:13" ht="15.6">
      <c r="A103" s="278"/>
      <c r="B103" s="347" t="s">
        <v>4</v>
      </c>
      <c r="C103" s="278"/>
      <c r="D103" s="278"/>
      <c r="E103" s="278"/>
      <c r="F103" s="287"/>
      <c r="G103" s="278"/>
      <c r="H103" s="278"/>
      <c r="I103" s="565"/>
      <c r="L103" s="565"/>
      <c r="M103" s="565"/>
    </row>
    <row r="104" spans="1:13">
      <c r="A104" s="278"/>
      <c r="B104" s="134" t="s">
        <v>677</v>
      </c>
      <c r="C104" s="278"/>
      <c r="D104" s="278"/>
      <c r="E104" s="278"/>
      <c r="F104" s="287"/>
      <c r="G104" s="278"/>
      <c r="H104" s="278"/>
      <c r="I104" s="565"/>
      <c r="L104" s="565"/>
      <c r="M104" s="565"/>
    </row>
    <row r="105" spans="1:13" ht="15.6">
      <c r="A105" s="278"/>
      <c r="B105" s="347" t="s">
        <v>41</v>
      </c>
      <c r="C105" s="278"/>
      <c r="D105" s="278"/>
      <c r="E105" s="278"/>
      <c r="F105" s="287"/>
      <c r="G105" s="278"/>
      <c r="H105" s="278"/>
      <c r="I105" s="565"/>
      <c r="L105" s="565"/>
      <c r="M105" s="565"/>
    </row>
    <row r="106" spans="1:13">
      <c r="A106" s="278"/>
      <c r="B106" s="287" t="s">
        <v>249</v>
      </c>
      <c r="C106" s="278"/>
      <c r="D106" s="278"/>
      <c r="E106" s="287" t="s">
        <v>227</v>
      </c>
      <c r="F106" s="287"/>
      <c r="G106" s="287"/>
      <c r="H106" s="287"/>
      <c r="I106" s="565"/>
      <c r="L106" s="565"/>
      <c r="M106" s="565"/>
    </row>
    <row r="107" spans="1:13">
      <c r="A107" s="278"/>
      <c r="B107" s="287" t="s">
        <v>224</v>
      </c>
      <c r="C107" s="278"/>
      <c r="D107" s="278"/>
      <c r="E107" s="287" t="s">
        <v>250</v>
      </c>
      <c r="F107" s="287"/>
      <c r="G107" s="287"/>
      <c r="H107" s="287"/>
      <c r="I107" s="565"/>
      <c r="L107" s="565"/>
      <c r="M107" s="565"/>
    </row>
    <row r="108" spans="1:13">
      <c r="A108" s="278"/>
      <c r="B108" s="287" t="s">
        <v>225</v>
      </c>
      <c r="C108" s="278"/>
      <c r="D108" s="278"/>
      <c r="E108" s="278" t="s">
        <v>251</v>
      </c>
      <c r="F108" s="287"/>
      <c r="G108" s="287"/>
      <c r="H108" s="287"/>
      <c r="I108" s="565"/>
      <c r="L108" s="565"/>
      <c r="M108" s="565"/>
    </row>
    <row r="109" spans="1:13">
      <c r="A109" s="278"/>
      <c r="B109" s="287" t="s">
        <v>252</v>
      </c>
      <c r="C109" s="278"/>
      <c r="D109" s="278"/>
      <c r="E109" s="287" t="s">
        <v>212</v>
      </c>
      <c r="F109" s="287"/>
      <c r="G109" s="287"/>
      <c r="H109" s="287"/>
      <c r="I109" s="565"/>
      <c r="L109" s="565"/>
      <c r="M109" s="565"/>
    </row>
    <row r="110" spans="1:13">
      <c r="A110" s="278"/>
      <c r="B110" s="287" t="s">
        <v>253</v>
      </c>
      <c r="C110" s="278"/>
      <c r="D110" s="278"/>
      <c r="E110" s="287" t="s">
        <v>180</v>
      </c>
      <c r="F110" s="287"/>
      <c r="G110" s="287"/>
      <c r="H110" s="287"/>
      <c r="I110" s="565"/>
      <c r="L110" s="565"/>
      <c r="M110" s="565"/>
    </row>
    <row r="111" spans="1:13">
      <c r="A111" s="278"/>
      <c r="B111" s="287" t="s">
        <v>211</v>
      </c>
      <c r="C111" s="278"/>
      <c r="D111" s="278"/>
      <c r="E111" s="287" t="s">
        <v>254</v>
      </c>
      <c r="F111" s="287"/>
      <c r="G111" s="287"/>
      <c r="H111" s="287"/>
      <c r="I111" s="565"/>
      <c r="L111" s="565"/>
      <c r="M111" s="565"/>
    </row>
    <row r="112" spans="1:13">
      <c r="A112" s="278"/>
      <c r="B112" s="287" t="s">
        <v>229</v>
      </c>
      <c r="C112" s="278"/>
      <c r="D112" s="278"/>
      <c r="E112" s="287" t="s">
        <v>255</v>
      </c>
      <c r="F112" s="287"/>
      <c r="G112" s="287"/>
      <c r="H112" s="287"/>
      <c r="I112" s="565"/>
      <c r="L112" s="565"/>
      <c r="M112" s="565"/>
    </row>
    <row r="113" spans="1:13">
      <c r="A113" s="278"/>
      <c r="B113" s="287" t="s">
        <v>256</v>
      </c>
      <c r="C113" s="287"/>
      <c r="D113" s="287"/>
      <c r="E113" s="287"/>
      <c r="F113" s="287"/>
      <c r="G113" s="287"/>
      <c r="H113" s="287"/>
      <c r="I113" s="565"/>
      <c r="L113" s="565"/>
      <c r="M113" s="565"/>
    </row>
    <row r="114" spans="1:13">
      <c r="A114" s="278"/>
      <c r="B114" s="278"/>
      <c r="C114" s="278"/>
      <c r="D114" s="278"/>
      <c r="E114" s="60" t="s">
        <v>743</v>
      </c>
      <c r="F114" s="299" t="s">
        <v>726</v>
      </c>
      <c r="G114" s="287"/>
      <c r="H114" s="287"/>
      <c r="I114" s="565"/>
      <c r="L114" s="565"/>
      <c r="M114" s="565"/>
    </row>
    <row r="115" spans="1:13">
      <c r="A115" s="278"/>
      <c r="B115" s="287"/>
      <c r="C115" s="278"/>
      <c r="D115" s="278"/>
      <c r="E115" s="278"/>
      <c r="F115" s="287"/>
      <c r="G115" s="287"/>
      <c r="H115" s="287"/>
      <c r="I115" s="565"/>
      <c r="L115" s="565"/>
      <c r="M115" s="565"/>
    </row>
    <row r="116" spans="1:13" ht="15.6">
      <c r="A116" s="341"/>
      <c r="B116" s="340"/>
      <c r="C116" s="340"/>
      <c r="D116" s="340"/>
      <c r="E116" s="388" t="s">
        <v>704</v>
      </c>
      <c r="F116" s="339" t="s">
        <v>5</v>
      </c>
      <c r="G116" s="338" t="s">
        <v>6</v>
      </c>
      <c r="H116" s="338"/>
      <c r="I116" s="565"/>
      <c r="L116" s="565"/>
      <c r="M116" s="565"/>
    </row>
    <row r="117" spans="1:13" ht="17.399999999999999">
      <c r="A117" s="337"/>
      <c r="B117" s="336" t="s">
        <v>676</v>
      </c>
      <c r="C117" s="335"/>
      <c r="D117" s="335"/>
      <c r="E117" s="389" t="s">
        <v>703</v>
      </c>
      <c r="F117" s="334" t="s">
        <v>7</v>
      </c>
      <c r="G117" s="333" t="s">
        <v>8</v>
      </c>
      <c r="H117" s="333"/>
      <c r="I117" s="564"/>
      <c r="J117" s="554"/>
      <c r="K117" s="554"/>
      <c r="L117" s="589"/>
      <c r="M117" s="565"/>
    </row>
    <row r="118" spans="1:13" ht="15.6">
      <c r="A118" s="278"/>
      <c r="B118" s="346" t="s">
        <v>257</v>
      </c>
      <c r="C118" s="344"/>
      <c r="D118" s="344"/>
      <c r="E118" s="344"/>
      <c r="F118" s="345"/>
      <c r="G118" s="344"/>
      <c r="H118" s="344"/>
      <c r="I118" s="565"/>
      <c r="J118" s="519"/>
      <c r="K118" s="519"/>
      <c r="L118" s="519"/>
      <c r="M118" s="565"/>
    </row>
    <row r="119" spans="1:13">
      <c r="A119" s="278"/>
      <c r="B119" s="343" t="s">
        <v>698</v>
      </c>
      <c r="C119" s="278"/>
      <c r="D119" s="278"/>
      <c r="E119" s="408" t="s">
        <v>717</v>
      </c>
      <c r="F119" s="299" t="s">
        <v>360</v>
      </c>
      <c r="G119" s="18">
        <v>68523</v>
      </c>
      <c r="H119" s="18"/>
      <c r="I119" s="565"/>
      <c r="L119" s="565"/>
      <c r="M119" s="565"/>
    </row>
    <row r="120" spans="1:13">
      <c r="A120" s="278"/>
      <c r="B120" s="343" t="s">
        <v>699</v>
      </c>
      <c r="C120" s="278"/>
      <c r="D120" s="278"/>
      <c r="E120" s="408" t="s">
        <v>718</v>
      </c>
      <c r="F120" s="299" t="s">
        <v>361</v>
      </c>
      <c r="G120" s="18">
        <v>76011</v>
      </c>
      <c r="H120" s="18"/>
      <c r="I120" s="565"/>
      <c r="L120" s="565"/>
      <c r="M120" s="565"/>
    </row>
    <row r="121" spans="1:13">
      <c r="A121" s="278"/>
      <c r="B121" s="343" t="s">
        <v>700</v>
      </c>
      <c r="C121" s="278"/>
      <c r="D121" s="278"/>
      <c r="E121" s="408" t="s">
        <v>717</v>
      </c>
      <c r="F121" s="299" t="s">
        <v>362</v>
      </c>
      <c r="G121" s="18">
        <v>68523</v>
      </c>
      <c r="H121" s="18"/>
      <c r="I121" s="565"/>
      <c r="L121" s="565"/>
      <c r="M121" s="565"/>
    </row>
    <row r="122" spans="1:13">
      <c r="A122" s="278"/>
      <c r="B122" s="343" t="s">
        <v>701</v>
      </c>
      <c r="C122" s="278"/>
      <c r="D122" s="278"/>
      <c r="E122" s="408" t="s">
        <v>718</v>
      </c>
      <c r="F122" s="299" t="s">
        <v>363</v>
      </c>
      <c r="G122" s="18">
        <v>76011</v>
      </c>
      <c r="H122" s="18"/>
      <c r="I122" s="565"/>
      <c r="L122" s="565"/>
      <c r="M122" s="565"/>
    </row>
    <row r="123" spans="1:13" ht="14.4">
      <c r="A123" s="392"/>
      <c r="B123" s="481" t="s">
        <v>996</v>
      </c>
      <c r="C123" s="472"/>
      <c r="D123" s="472"/>
      <c r="E123" s="472"/>
      <c r="F123" s="393"/>
      <c r="G123" s="424"/>
      <c r="H123" s="424"/>
      <c r="I123" s="565"/>
      <c r="L123" s="565"/>
      <c r="M123" s="565"/>
    </row>
    <row r="124" spans="1:13" ht="14.4">
      <c r="A124" s="278"/>
      <c r="B124" s="480" t="s">
        <v>566</v>
      </c>
      <c r="C124" s="396"/>
      <c r="D124" s="396"/>
      <c r="E124" s="396"/>
      <c r="F124" s="299"/>
      <c r="G124" s="342"/>
      <c r="H124" s="342"/>
      <c r="I124" s="565"/>
      <c r="L124" s="565"/>
      <c r="M124" s="565"/>
    </row>
    <row r="125" spans="1:13" ht="15.6">
      <c r="A125" s="341"/>
      <c r="B125" s="340"/>
      <c r="C125" s="340"/>
      <c r="D125" s="340"/>
      <c r="E125" s="340"/>
      <c r="F125" s="339" t="s">
        <v>5</v>
      </c>
      <c r="G125" s="338" t="s">
        <v>6</v>
      </c>
      <c r="H125" s="338"/>
      <c r="I125" s="565"/>
      <c r="L125" s="565"/>
      <c r="M125" s="565"/>
    </row>
    <row r="126" spans="1:13" ht="17.399999999999999">
      <c r="A126" s="337"/>
      <c r="B126" s="336" t="s">
        <v>9</v>
      </c>
      <c r="C126" s="335"/>
      <c r="D126" s="335"/>
      <c r="E126" s="335"/>
      <c r="F126" s="334" t="s">
        <v>7</v>
      </c>
      <c r="G126" s="333" t="s">
        <v>8</v>
      </c>
      <c r="H126" s="333"/>
      <c r="I126" s="565"/>
      <c r="L126" s="565"/>
      <c r="M126" s="565"/>
    </row>
    <row r="127" spans="1:13" ht="15.6">
      <c r="A127" s="332"/>
      <c r="B127" s="331" t="s">
        <v>184</v>
      </c>
      <c r="C127" s="278"/>
      <c r="D127" s="278"/>
      <c r="E127" s="278"/>
      <c r="F127" s="299" t="s">
        <v>366</v>
      </c>
      <c r="G127" s="18">
        <v>808</v>
      </c>
      <c r="H127" s="18"/>
      <c r="I127" s="565"/>
      <c r="L127" s="565"/>
      <c r="M127" s="565"/>
    </row>
    <row r="128" spans="1:13">
      <c r="A128" s="278"/>
      <c r="B128" s="278" t="s">
        <v>185</v>
      </c>
      <c r="C128" s="278"/>
      <c r="D128" s="278"/>
      <c r="E128" s="575"/>
      <c r="F128" s="299" t="s">
        <v>367</v>
      </c>
      <c r="G128" s="18">
        <v>1129</v>
      </c>
      <c r="H128" s="18"/>
      <c r="I128" s="565"/>
      <c r="L128" s="565"/>
      <c r="M128" s="565"/>
    </row>
    <row r="129" spans="1:13">
      <c r="A129" s="278"/>
      <c r="B129" s="278" t="s">
        <v>258</v>
      </c>
      <c r="C129" s="278"/>
      <c r="D129" s="278"/>
      <c r="E129" s="278"/>
      <c r="F129" s="299" t="s">
        <v>368</v>
      </c>
      <c r="G129" s="18">
        <v>2426</v>
      </c>
      <c r="H129" s="18"/>
      <c r="I129" s="565"/>
      <c r="L129" s="565"/>
      <c r="M129" s="565"/>
    </row>
    <row r="130" spans="1:13">
      <c r="A130" s="278"/>
      <c r="B130" s="278" t="s">
        <v>244</v>
      </c>
      <c r="C130" s="278"/>
      <c r="D130" s="278"/>
      <c r="E130" s="278"/>
      <c r="F130" s="299" t="s">
        <v>354</v>
      </c>
      <c r="G130" s="18">
        <v>592</v>
      </c>
      <c r="H130" s="18"/>
      <c r="I130" s="565"/>
      <c r="L130" s="565"/>
      <c r="M130" s="565"/>
    </row>
    <row r="131" spans="1:13">
      <c r="A131" s="278"/>
      <c r="B131" s="278" t="s">
        <v>575</v>
      </c>
      <c r="C131" s="278"/>
      <c r="D131" s="278"/>
      <c r="E131" s="278"/>
      <c r="F131" s="299" t="s">
        <v>364</v>
      </c>
      <c r="G131" s="18">
        <v>3981</v>
      </c>
      <c r="H131" s="18"/>
      <c r="I131" s="565"/>
      <c r="L131" s="565"/>
      <c r="M131" s="565"/>
    </row>
    <row r="132" spans="1:13">
      <c r="A132" s="278"/>
      <c r="B132" s="278" t="s">
        <v>576</v>
      </c>
      <c r="C132" s="278"/>
      <c r="D132" s="278"/>
      <c r="E132" s="278"/>
      <c r="F132" s="299" t="s">
        <v>365</v>
      </c>
      <c r="G132" s="18">
        <v>3818</v>
      </c>
      <c r="H132" s="18"/>
      <c r="I132" s="565"/>
      <c r="L132" s="565"/>
      <c r="M132" s="565"/>
    </row>
    <row r="133" spans="1:13">
      <c r="A133" s="278"/>
      <c r="B133" s="278" t="s">
        <v>577</v>
      </c>
      <c r="C133" s="278"/>
      <c r="D133" s="278"/>
      <c r="E133" s="278"/>
      <c r="F133" s="299" t="s">
        <v>330</v>
      </c>
      <c r="G133" s="18">
        <v>3564</v>
      </c>
      <c r="H133" s="18"/>
      <c r="I133" s="565"/>
      <c r="L133" s="565"/>
      <c r="M133" s="565"/>
    </row>
    <row r="134" spans="1:13">
      <c r="A134" s="278"/>
      <c r="B134" s="278" t="s">
        <v>562</v>
      </c>
      <c r="C134" s="278"/>
      <c r="D134" s="278"/>
      <c r="E134" s="278"/>
      <c r="F134" s="299" t="s">
        <v>334</v>
      </c>
      <c r="G134" s="18">
        <v>4265</v>
      </c>
      <c r="H134" s="18"/>
      <c r="I134" s="565"/>
      <c r="L134" s="565"/>
      <c r="M134" s="565"/>
    </row>
    <row r="135" spans="1:13">
      <c r="A135" s="278"/>
      <c r="B135" s="278"/>
      <c r="C135" s="278"/>
      <c r="D135" s="278"/>
      <c r="E135" s="278"/>
      <c r="F135" s="299"/>
      <c r="G135" s="18"/>
      <c r="H135" s="18"/>
      <c r="I135" s="565"/>
      <c r="L135" s="565"/>
      <c r="M135" s="565"/>
    </row>
    <row r="136" spans="1:13" ht="10.5" customHeight="1">
      <c r="I136" s="565"/>
      <c r="L136" s="565"/>
      <c r="M136" s="565"/>
    </row>
    <row r="137" spans="1:13" ht="15" customHeight="1">
      <c r="I137" s="565"/>
      <c r="L137" s="565"/>
      <c r="M137" s="565"/>
    </row>
    <row r="138" spans="1:13" ht="15" customHeight="1">
      <c r="E138" s="171" t="s">
        <v>0</v>
      </c>
      <c r="F138" s="171"/>
      <c r="G138" s="171"/>
      <c r="H138" s="171"/>
      <c r="I138" s="565"/>
      <c r="L138" s="565"/>
      <c r="M138" s="565"/>
    </row>
    <row r="139" spans="1:13" ht="15" customHeight="1">
      <c r="E139" s="172" t="s">
        <v>1</v>
      </c>
      <c r="F139" s="172"/>
      <c r="G139" s="172"/>
      <c r="H139" s="172"/>
      <c r="I139" s="565"/>
      <c r="L139" s="565"/>
      <c r="M139" s="565"/>
    </row>
    <row r="140" spans="1:13" ht="15" customHeight="1">
      <c r="E140" s="172" t="s">
        <v>907</v>
      </c>
      <c r="F140" s="172"/>
      <c r="G140" s="478" t="s">
        <v>749</v>
      </c>
      <c r="H140" s="478"/>
      <c r="I140" s="565"/>
      <c r="L140" s="565"/>
      <c r="M140" s="565"/>
    </row>
    <row r="141" spans="1:13" ht="17.399999999999999">
      <c r="E141" s="396" t="s">
        <v>898</v>
      </c>
      <c r="F141" s="210"/>
      <c r="I141" s="565"/>
      <c r="L141" s="565"/>
      <c r="M141" s="565"/>
    </row>
    <row r="142" spans="1:13" ht="17.399999999999999">
      <c r="G142" s="2"/>
      <c r="H142" s="2"/>
      <c r="I142" s="565"/>
      <c r="L142" s="565"/>
      <c r="M142" s="565"/>
    </row>
    <row r="143" spans="1:13" ht="26.25" customHeight="1">
      <c r="A143" s="202" t="s">
        <v>554</v>
      </c>
      <c r="B143" s="203"/>
      <c r="C143" s="203"/>
      <c r="D143" s="203"/>
      <c r="E143" s="203"/>
      <c r="F143" s="361"/>
      <c r="G143" s="427" t="s">
        <v>3</v>
      </c>
      <c r="H143" s="427"/>
      <c r="I143" s="565"/>
      <c r="L143" s="565"/>
      <c r="M143" s="565"/>
    </row>
    <row r="144" spans="1:13" ht="18" customHeight="1">
      <c r="B144" s="5" t="s">
        <v>4</v>
      </c>
      <c r="I144" s="565"/>
      <c r="L144" s="565"/>
      <c r="M144" s="565"/>
    </row>
    <row r="145" spans="1:13" ht="12.75" customHeight="1">
      <c r="B145" s="134" t="s">
        <v>677</v>
      </c>
      <c r="I145" s="565"/>
      <c r="L145" s="565"/>
      <c r="M145" s="565"/>
    </row>
    <row r="146" spans="1:13" ht="15.75" customHeight="1">
      <c r="B146" s="5" t="s">
        <v>41</v>
      </c>
      <c r="I146" s="565"/>
      <c r="L146" s="565"/>
      <c r="M146" s="565"/>
    </row>
    <row r="147" spans="1:13" ht="12.9" customHeight="1">
      <c r="B147" s="6" t="s">
        <v>205</v>
      </c>
      <c r="E147" s="6" t="s">
        <v>206</v>
      </c>
      <c r="I147" s="565"/>
      <c r="L147" s="565"/>
      <c r="M147" s="565"/>
    </row>
    <row r="148" spans="1:13" ht="12.9" customHeight="1">
      <c r="B148" s="6" t="s">
        <v>555</v>
      </c>
      <c r="E148" s="1" t="s">
        <v>207</v>
      </c>
      <c r="I148" s="565"/>
      <c r="L148" s="565"/>
      <c r="M148" s="565"/>
    </row>
    <row r="149" spans="1:13" ht="12.9" customHeight="1">
      <c r="B149" s="6" t="s">
        <v>208</v>
      </c>
      <c r="E149" s="1" t="s">
        <v>209</v>
      </c>
      <c r="I149" s="565"/>
      <c r="L149" s="565"/>
      <c r="M149" s="565"/>
    </row>
    <row r="150" spans="1:13" ht="12.9" customHeight="1">
      <c r="B150" s="6" t="s">
        <v>210</v>
      </c>
      <c r="E150" s="6" t="s">
        <v>211</v>
      </c>
      <c r="I150" s="565"/>
      <c r="L150" s="565"/>
      <c r="M150" s="565"/>
    </row>
    <row r="151" spans="1:13" ht="12.9" customHeight="1">
      <c r="B151" s="6" t="s">
        <v>179</v>
      </c>
      <c r="E151" s="6" t="s">
        <v>215</v>
      </c>
      <c r="I151" s="565"/>
      <c r="L151" s="565"/>
      <c r="M151" s="565"/>
    </row>
    <row r="152" spans="1:13" ht="12.9" customHeight="1">
      <c r="B152" s="6" t="s">
        <v>180</v>
      </c>
      <c r="E152" s="6"/>
      <c r="I152" s="565"/>
      <c r="L152" s="565"/>
      <c r="M152" s="565"/>
    </row>
    <row r="153" spans="1:13" ht="12.9" customHeight="1">
      <c r="B153" s="6" t="s">
        <v>212</v>
      </c>
      <c r="I153" s="565"/>
      <c r="L153" s="565"/>
      <c r="M153" s="565"/>
    </row>
    <row r="154" spans="1:13" ht="12.9" customHeight="1">
      <c r="B154" s="6" t="s">
        <v>213</v>
      </c>
      <c r="E154" s="60" t="s">
        <v>743</v>
      </c>
      <c r="F154" s="29" t="s">
        <v>726</v>
      </c>
      <c r="I154" s="565"/>
      <c r="L154" s="565"/>
      <c r="M154" s="565"/>
    </row>
    <row r="155" spans="1:13">
      <c r="B155" s="6" t="s">
        <v>214</v>
      </c>
      <c r="I155" s="565"/>
      <c r="L155" s="565"/>
      <c r="M155" s="565"/>
    </row>
    <row r="156" spans="1:13" ht="24.9" customHeight="1">
      <c r="A156" s="205"/>
      <c r="B156" s="207"/>
      <c r="C156" s="207"/>
      <c r="D156" s="207"/>
      <c r="E156" s="388" t="s">
        <v>704</v>
      </c>
      <c r="F156" s="208" t="s">
        <v>5</v>
      </c>
      <c r="G156" s="248" t="s">
        <v>6</v>
      </c>
      <c r="H156" s="248"/>
      <c r="I156" s="565"/>
      <c r="J156" s="554"/>
      <c r="K156" s="554"/>
      <c r="L156" s="589"/>
      <c r="M156" s="565"/>
    </row>
    <row r="157" spans="1:13" ht="17.399999999999999">
      <c r="A157" s="110"/>
      <c r="B157" s="267" t="s">
        <v>676</v>
      </c>
      <c r="C157" s="268"/>
      <c r="D157" s="268"/>
      <c r="E157" s="389" t="s">
        <v>703</v>
      </c>
      <c r="F157" s="272" t="s">
        <v>7</v>
      </c>
      <c r="G157" s="279" t="s">
        <v>8</v>
      </c>
      <c r="H157" s="279"/>
      <c r="I157" s="564"/>
      <c r="J157" s="519"/>
      <c r="K157" s="519"/>
      <c r="L157" s="519"/>
      <c r="M157" s="565"/>
    </row>
    <row r="158" spans="1:13">
      <c r="B158" s="410" t="s">
        <v>746</v>
      </c>
      <c r="C158" s="410"/>
      <c r="E158" s="17" t="s">
        <v>719</v>
      </c>
      <c r="F158" s="29" t="s">
        <v>326</v>
      </c>
      <c r="G158" s="18">
        <v>53006.311828886908</v>
      </c>
      <c r="H158" s="18"/>
      <c r="I158" s="565"/>
      <c r="L158" s="565"/>
      <c r="M158" s="565"/>
    </row>
    <row r="159" spans="1:13">
      <c r="B159" s="410" t="s">
        <v>747</v>
      </c>
      <c r="C159" s="410"/>
      <c r="E159" s="17" t="s">
        <v>719</v>
      </c>
      <c r="F159" s="29" t="s">
        <v>327</v>
      </c>
      <c r="G159" s="18">
        <v>61544.519432362606</v>
      </c>
      <c r="H159" s="18"/>
      <c r="I159" s="565"/>
      <c r="L159" s="565"/>
      <c r="M159" s="565"/>
    </row>
    <row r="160" spans="1:13">
      <c r="B160" s="410" t="s">
        <v>746</v>
      </c>
      <c r="C160" s="410"/>
      <c r="E160" s="17" t="s">
        <v>719</v>
      </c>
      <c r="F160" s="29" t="s">
        <v>472</v>
      </c>
      <c r="G160" s="18">
        <v>61152</v>
      </c>
      <c r="H160" s="18"/>
      <c r="I160" s="565"/>
      <c r="L160" s="565"/>
      <c r="M160" s="565"/>
    </row>
    <row r="161" spans="1:13">
      <c r="B161" s="410"/>
      <c r="C161" s="410" t="s">
        <v>706</v>
      </c>
      <c r="E161" s="17"/>
      <c r="F161" s="29"/>
      <c r="G161" s="18"/>
      <c r="H161" s="99"/>
      <c r="I161" s="565"/>
      <c r="L161" s="565"/>
      <c r="M161" s="565"/>
    </row>
    <row r="162" spans="1:13">
      <c r="B162" s="410" t="s">
        <v>748</v>
      </c>
      <c r="C162" s="410"/>
      <c r="E162" s="17" t="s">
        <v>719</v>
      </c>
      <c r="F162" s="29" t="s">
        <v>328</v>
      </c>
      <c r="G162" s="18">
        <v>69857.339265749324</v>
      </c>
      <c r="H162" s="18"/>
      <c r="I162" s="565"/>
      <c r="L162" s="565"/>
      <c r="M162" s="565"/>
    </row>
    <row r="163" spans="1:13">
      <c r="B163" s="410"/>
      <c r="C163" s="410" t="s">
        <v>706</v>
      </c>
      <c r="E163" s="17"/>
      <c r="F163" s="29"/>
      <c r="G163" s="18"/>
      <c r="H163" s="18"/>
      <c r="I163" s="565"/>
      <c r="L163" s="565"/>
      <c r="M163" s="565"/>
    </row>
    <row r="164" spans="1:13" ht="14.4">
      <c r="A164" s="394"/>
      <c r="B164" s="481" t="s">
        <v>997</v>
      </c>
      <c r="C164" s="472"/>
      <c r="D164" s="472"/>
      <c r="E164" s="472"/>
      <c r="F164" s="395"/>
      <c r="G164" s="425"/>
      <c r="H164" s="425"/>
      <c r="I164" s="565"/>
      <c r="L164" s="565"/>
      <c r="M164" s="565"/>
    </row>
    <row r="165" spans="1:13" ht="14.4">
      <c r="B165" s="480" t="s">
        <v>556</v>
      </c>
      <c r="C165" s="396"/>
      <c r="D165" s="396"/>
      <c r="E165" s="396"/>
      <c r="F165" s="29"/>
      <c r="G165" s="99"/>
      <c r="H165" s="99"/>
      <c r="I165" s="565"/>
      <c r="L165" s="565"/>
      <c r="M165" s="565"/>
    </row>
    <row r="166" spans="1:13" ht="15.6">
      <c r="A166" s="205"/>
      <c r="B166" s="207"/>
      <c r="C166" s="207"/>
      <c r="D166" s="207"/>
      <c r="E166" s="207"/>
      <c r="F166" s="208" t="s">
        <v>5</v>
      </c>
      <c r="G166" s="248" t="s">
        <v>6</v>
      </c>
      <c r="H166" s="248"/>
      <c r="I166" s="565"/>
      <c r="L166" s="565"/>
      <c r="M166" s="565"/>
    </row>
    <row r="167" spans="1:13" ht="15.75" customHeight="1">
      <c r="A167" s="110"/>
      <c r="B167" s="267" t="s">
        <v>9</v>
      </c>
      <c r="C167" s="268"/>
      <c r="D167" s="268"/>
      <c r="E167" s="268"/>
      <c r="F167" s="272" t="s">
        <v>7</v>
      </c>
      <c r="G167" s="279" t="s">
        <v>8</v>
      </c>
      <c r="H167" s="279"/>
      <c r="I167" s="564"/>
      <c r="L167" s="565"/>
      <c r="M167" s="565"/>
    </row>
    <row r="168" spans="1:13">
      <c r="B168" s="1" t="s">
        <v>218</v>
      </c>
      <c r="F168" s="29" t="s">
        <v>337</v>
      </c>
      <c r="G168" s="18">
        <v>583</v>
      </c>
      <c r="H168" s="18"/>
      <c r="I168" s="565"/>
      <c r="L168" s="565"/>
      <c r="M168" s="565"/>
    </row>
    <row r="169" spans="1:13">
      <c r="B169" s="1" t="s">
        <v>219</v>
      </c>
      <c r="F169" s="29" t="s">
        <v>338</v>
      </c>
      <c r="G169" s="18">
        <v>914</v>
      </c>
      <c r="H169" s="18"/>
      <c r="I169" s="565"/>
      <c r="L169" s="565"/>
      <c r="M169" s="565"/>
    </row>
    <row r="170" spans="1:13">
      <c r="B170" s="1" t="s">
        <v>216</v>
      </c>
      <c r="F170" s="29" t="s">
        <v>335</v>
      </c>
      <c r="G170" s="18">
        <v>1517</v>
      </c>
      <c r="H170" s="18"/>
      <c r="I170" s="565"/>
      <c r="L170" s="565"/>
      <c r="M170" s="565"/>
    </row>
    <row r="171" spans="1:13" ht="12.75" customHeight="1">
      <c r="A171" s="15"/>
      <c r="B171" s="16" t="s">
        <v>217</v>
      </c>
      <c r="F171" s="29" t="s">
        <v>336</v>
      </c>
      <c r="G171" s="18">
        <v>1642</v>
      </c>
      <c r="H171" s="18"/>
      <c r="I171" s="565"/>
      <c r="L171" s="565"/>
      <c r="M171" s="565"/>
    </row>
    <row r="172" spans="1:13">
      <c r="B172" s="1" t="s">
        <v>220</v>
      </c>
      <c r="F172" s="29" t="s">
        <v>339</v>
      </c>
      <c r="G172" s="18">
        <v>686</v>
      </c>
      <c r="H172" s="18"/>
      <c r="I172" s="565"/>
      <c r="L172" s="565"/>
      <c r="M172" s="565"/>
    </row>
    <row r="173" spans="1:13">
      <c r="B173" s="1" t="s">
        <v>557</v>
      </c>
      <c r="F173" s="29" t="s">
        <v>329</v>
      </c>
      <c r="G173" s="18">
        <v>4282</v>
      </c>
      <c r="H173" s="18"/>
      <c r="I173" s="565"/>
      <c r="L173" s="565"/>
      <c r="M173" s="565"/>
    </row>
    <row r="174" spans="1:13">
      <c r="B174" s="1" t="s">
        <v>558</v>
      </c>
      <c r="F174" s="29" t="s">
        <v>330</v>
      </c>
      <c r="G174" s="18">
        <v>3564</v>
      </c>
      <c r="H174" s="18"/>
      <c r="I174" s="565"/>
      <c r="L174" s="565"/>
      <c r="M174" s="565"/>
    </row>
    <row r="175" spans="1:13">
      <c r="B175" s="1" t="s">
        <v>559</v>
      </c>
      <c r="F175" s="29" t="s">
        <v>331</v>
      </c>
      <c r="G175" s="18">
        <v>4495</v>
      </c>
      <c r="H175" s="18"/>
      <c r="I175" s="565"/>
      <c r="L175" s="565"/>
      <c r="M175" s="565"/>
    </row>
    <row r="176" spans="1:13">
      <c r="B176" s="1" t="s">
        <v>560</v>
      </c>
      <c r="F176" s="29" t="s">
        <v>332</v>
      </c>
      <c r="G176" s="18">
        <v>3696</v>
      </c>
      <c r="H176" s="18"/>
      <c r="I176" s="565"/>
      <c r="L176" s="565"/>
      <c r="M176" s="565"/>
    </row>
    <row r="177" spans="2:13">
      <c r="B177" s="1" t="s">
        <v>561</v>
      </c>
      <c r="F177" s="29" t="s">
        <v>333</v>
      </c>
      <c r="G177" s="18">
        <v>4975</v>
      </c>
      <c r="H177" s="18"/>
      <c r="I177" s="565"/>
      <c r="L177" s="565"/>
      <c r="M177" s="565"/>
    </row>
    <row r="178" spans="2:13">
      <c r="B178" s="1" t="s">
        <v>562</v>
      </c>
      <c r="F178" s="29" t="s">
        <v>334</v>
      </c>
      <c r="G178" s="18">
        <v>4265</v>
      </c>
      <c r="H178" s="18"/>
      <c r="I178" s="565"/>
      <c r="L178" s="565"/>
      <c r="M178" s="565"/>
    </row>
    <row r="179" spans="2:13">
      <c r="B179" s="1" t="s">
        <v>563</v>
      </c>
      <c r="F179" s="29" t="s">
        <v>340</v>
      </c>
      <c r="G179" s="18">
        <v>8268</v>
      </c>
      <c r="H179" s="18"/>
      <c r="I179" s="565"/>
      <c r="L179" s="565"/>
      <c r="M179" s="565"/>
    </row>
    <row r="180" spans="2:13">
      <c r="B180" s="1" t="s">
        <v>221</v>
      </c>
      <c r="F180" s="29" t="s">
        <v>341</v>
      </c>
      <c r="G180" s="18">
        <v>580</v>
      </c>
      <c r="H180" s="18"/>
      <c r="I180" s="565"/>
      <c r="L180" s="565"/>
      <c r="M180" s="565"/>
    </row>
    <row r="181" spans="2:13">
      <c r="F181" s="29"/>
      <c r="G181" s="18"/>
      <c r="H181" s="18"/>
      <c r="I181" s="184"/>
    </row>
  </sheetData>
  <hyperlinks>
    <hyperlink ref="E7" r:id="rId1" xr:uid="{2919DC66-8AA8-F342-880E-6D8AF2B60397}"/>
    <hyperlink ref="E49" r:id="rId2" xr:uid="{1DD0816E-E73D-8046-8DA8-C62C3C61CD55}"/>
    <hyperlink ref="E100" r:id="rId3" xr:uid="{331C1504-93CC-6244-9108-C6A871EFE133}"/>
    <hyperlink ref="E141" r:id="rId4" xr:uid="{71D6FA25-F616-B54A-9309-B6512EB8B92D}"/>
    <hyperlink ref="G6" location="'Table of Contents'!A1" display="Contents" xr:uid="{6325BD2B-FF7D-E442-874E-F2EE5FE6CB65}"/>
    <hyperlink ref="G48" location="'Table of Contents'!A1" display="Contents" xr:uid="{E18CC50A-CE9C-DD40-916D-4E050BC8D648}"/>
    <hyperlink ref="G99" location="'Table of Contents'!A1" display="Contents" xr:uid="{10F9E996-5B92-034D-A877-C1D7EBABA3B1}"/>
    <hyperlink ref="G140" location="'Table of Contents'!A1" display="Contents" xr:uid="{0B715CB1-480F-304C-8462-8EE7C14A7080}"/>
    <hyperlink ref="B31:E31" location="'Scale Indicators'!A1" display="NOTE:   Order electronic scale indicator from Weigh Tronix Scale section" xr:uid="{C1E04D37-9596-994F-8800-BF9DA473761B}"/>
    <hyperlink ref="B76:E76" location="'Scale Indicators'!A1" display="NOTE:   Order electronic scale indicator from Weigh Tronix Scale section" xr:uid="{2EBBC5F4-6B29-674F-9B01-C7CCA572F32C}"/>
    <hyperlink ref="B123:E123" location="'Scale Indicators'!A1" display="NOTE:   Order electronic scale indicator from Weigh Tronix Scale section" xr:uid="{76D15622-F7A2-2149-A08C-30ADBB498A00}"/>
    <hyperlink ref="B164:E164" location="'Scale Indicators'!A1" display="NOTE:  Order electronic scale indicator from the Weigh Tronix Scale section." xr:uid="{9E60FDC7-C0A4-DE4E-95E5-23E8663524F2}"/>
    <hyperlink ref="B32:E32" location="Screens!A1" display="             Order Hammer Mill screens from the Hammer Mill Screen section " xr:uid="{5B5AAE77-32A9-F941-9F84-93E4B464CA30}"/>
    <hyperlink ref="B77:E77" location="Screens!A1" display="             Order Hammer Mill screens from the Hammer Mill Screen section " xr:uid="{36D09591-E31E-644B-B7CA-01D1D3EF1D9D}"/>
    <hyperlink ref="B124:E124" location="Screens!A1" display="             Order Hammer Mill screens from the Hammer Mill Screen section " xr:uid="{4A3D2235-6178-214D-BF79-A80126835D0B}"/>
    <hyperlink ref="B165:E165" location="Screens!A1" display="             Order Hammer Mill screens from the Hammer Mill Screen section." xr:uid="{EDE0CD32-1662-CD47-B6FB-36C1A91A3152}"/>
  </hyperlinks>
  <pageMargins left="0.78749999999999998" right="0.32013888888888897" top="0.4" bottom="1.0034722222222201" header="0.51180555555555596" footer="0.67013888888888895"/>
  <pageSetup scale="94" fitToHeight="0" orientation="portrait" r:id="rId5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rowBreaks count="4" manualBreakCount="4">
    <brk id="44" max="6" man="1"/>
    <brk id="92" max="6" man="1"/>
    <brk id="134" max="6" man="1"/>
    <brk id="181" max="6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E961-6F4D-C94B-94DF-57DE51147500}">
  <dimension ref="A3:M189"/>
  <sheetViews>
    <sheetView view="pageBreakPreview" zoomScaleNormal="100" zoomScaleSheetLayoutView="100" workbookViewId="0">
      <selection activeCell="H1" sqref="H1:N184"/>
    </sheetView>
  </sheetViews>
  <sheetFormatPr defaultColWidth="13.6640625" defaultRowHeight="13.2"/>
  <cols>
    <col min="1" max="1" width="3" style="1" customWidth="1"/>
    <col min="2" max="2" width="23.109375" style="1" customWidth="1"/>
    <col min="3" max="3" width="23" style="1" customWidth="1"/>
    <col min="4" max="4" width="8.88671875" style="1" customWidth="1"/>
    <col min="5" max="5" width="17" style="1" customWidth="1"/>
    <col min="6" max="6" width="14.44140625" style="6" customWidth="1"/>
    <col min="7" max="8" width="18.6640625" style="1" customWidth="1"/>
    <col min="9" max="9" width="2" style="1" customWidth="1"/>
    <col min="10" max="10" width="12.109375" style="166" bestFit="1" customWidth="1"/>
    <col min="11" max="11" width="21.6640625" style="551" bestFit="1" customWidth="1"/>
    <col min="12" max="12" width="32" style="551" bestFit="1" customWidth="1"/>
    <col min="13" max="13" width="21.109375" style="551" bestFit="1" customWidth="1"/>
    <col min="14" max="16384" width="13.6640625" style="1"/>
  </cols>
  <sheetData>
    <row r="3" spans="1:8" ht="18">
      <c r="E3" s="171" t="s">
        <v>0</v>
      </c>
      <c r="F3" s="171"/>
      <c r="G3" s="171"/>
      <c r="H3" s="171"/>
    </row>
    <row r="4" spans="1:8" ht="15">
      <c r="E4" s="172" t="s">
        <v>1</v>
      </c>
      <c r="F4" s="172"/>
      <c r="G4" s="172"/>
      <c r="H4" s="172"/>
    </row>
    <row r="5" spans="1:8" ht="15.6">
      <c r="E5" s="172" t="s">
        <v>907</v>
      </c>
      <c r="F5" s="172"/>
      <c r="G5" s="478" t="s">
        <v>749</v>
      </c>
      <c r="H5" s="478"/>
    </row>
    <row r="6" spans="1:8" ht="17.399999999999999">
      <c r="E6" s="396" t="s">
        <v>898</v>
      </c>
      <c r="F6" s="210"/>
    </row>
    <row r="7" spans="1:8" ht="17.399999999999999">
      <c r="G7" s="2"/>
      <c r="H7" s="541"/>
    </row>
    <row r="8" spans="1:8" ht="21">
      <c r="A8" s="289" t="s">
        <v>601</v>
      </c>
      <c r="B8" s="203"/>
      <c r="C8" s="203"/>
      <c r="D8" s="203"/>
      <c r="E8" s="203"/>
      <c r="F8" s="204"/>
      <c r="G8" s="288" t="s">
        <v>87</v>
      </c>
      <c r="H8" s="288"/>
    </row>
    <row r="9" spans="1:8" ht="15.6">
      <c r="B9" s="131" t="s">
        <v>4</v>
      </c>
    </row>
    <row r="10" spans="1:8">
      <c r="B10" s="134" t="s">
        <v>677</v>
      </c>
      <c r="H10" s="278"/>
    </row>
    <row r="11" spans="1:8" ht="15.6">
      <c r="B11" s="131" t="s">
        <v>41</v>
      </c>
      <c r="C11" s="131"/>
      <c r="D11" s="131"/>
      <c r="E11" s="131"/>
      <c r="F11" s="131"/>
      <c r="G11" s="131"/>
      <c r="H11" s="131"/>
    </row>
    <row r="12" spans="1:8">
      <c r="B12" s="6" t="s">
        <v>222</v>
      </c>
      <c r="E12" s="6" t="s">
        <v>180</v>
      </c>
    </row>
    <row r="13" spans="1:8">
      <c r="B13" s="6" t="s">
        <v>602</v>
      </c>
      <c r="E13" s="6" t="s">
        <v>597</v>
      </c>
    </row>
    <row r="14" spans="1:8">
      <c r="B14" s="6" t="s">
        <v>805</v>
      </c>
      <c r="E14" s="6" t="s">
        <v>274</v>
      </c>
    </row>
    <row r="15" spans="1:8">
      <c r="B15" s="6" t="s">
        <v>227</v>
      </c>
      <c r="E15" s="6" t="s">
        <v>179</v>
      </c>
    </row>
    <row r="16" spans="1:8">
      <c r="B16" s="6" t="s">
        <v>262</v>
      </c>
      <c r="E16" s="6" t="s">
        <v>226</v>
      </c>
    </row>
    <row r="17" spans="1:13">
      <c r="B17" s="6" t="s">
        <v>231</v>
      </c>
      <c r="E17" s="6" t="s">
        <v>600</v>
      </c>
    </row>
    <row r="18" spans="1:13">
      <c r="B18" s="1" t="s">
        <v>251</v>
      </c>
      <c r="E18" s="287" t="s">
        <v>862</v>
      </c>
    </row>
    <row r="19" spans="1:13">
      <c r="A19" s="278"/>
      <c r="B19" s="287" t="s">
        <v>233</v>
      </c>
      <c r="C19" s="287"/>
      <c r="D19" s="287"/>
      <c r="E19" s="287" t="s">
        <v>236</v>
      </c>
      <c r="F19" s="287"/>
      <c r="G19" s="287"/>
      <c r="H19" s="287"/>
    </row>
    <row r="20" spans="1:13">
      <c r="A20" s="278"/>
      <c r="B20" s="287" t="s">
        <v>235</v>
      </c>
      <c r="C20" s="287"/>
      <c r="D20" s="287"/>
      <c r="E20" s="287"/>
      <c r="F20" s="287"/>
      <c r="G20" s="287"/>
      <c r="H20" s="287"/>
    </row>
    <row r="21" spans="1:13">
      <c r="A21" s="278"/>
      <c r="B21" s="287" t="s">
        <v>237</v>
      </c>
      <c r="C21" s="287"/>
      <c r="D21" s="287"/>
      <c r="F21" s="287"/>
      <c r="G21" s="287"/>
      <c r="H21" s="287"/>
    </row>
    <row r="22" spans="1:13">
      <c r="A22" s="278"/>
      <c r="B22" s="287" t="s">
        <v>238</v>
      </c>
      <c r="C22" s="287"/>
      <c r="D22" s="287"/>
      <c r="E22" s="60" t="s">
        <v>743</v>
      </c>
      <c r="F22" s="299" t="s">
        <v>726</v>
      </c>
      <c r="G22" s="287"/>
      <c r="H22" s="287"/>
    </row>
    <row r="23" spans="1:13">
      <c r="A23" s="278"/>
      <c r="B23" s="488"/>
      <c r="C23" s="287"/>
      <c r="D23" s="287"/>
      <c r="F23" s="287"/>
      <c r="G23" s="287"/>
      <c r="H23" s="287"/>
    </row>
    <row r="24" spans="1:13" ht="15.6">
      <c r="A24" s="205"/>
      <c r="B24" s="207"/>
      <c r="C24" s="207"/>
      <c r="D24" s="207"/>
      <c r="E24" s="388" t="s">
        <v>704</v>
      </c>
      <c r="F24" s="208" t="s">
        <v>5</v>
      </c>
      <c r="G24" s="248" t="s">
        <v>6</v>
      </c>
      <c r="H24" s="248"/>
    </row>
    <row r="25" spans="1:13" ht="17.399999999999999">
      <c r="A25" s="110"/>
      <c r="B25" s="267" t="s">
        <v>676</v>
      </c>
      <c r="C25" s="268"/>
      <c r="D25" s="268"/>
      <c r="E25" s="389" t="s">
        <v>703</v>
      </c>
      <c r="F25" s="272" t="s">
        <v>7</v>
      </c>
      <c r="G25" s="279" t="s">
        <v>8</v>
      </c>
      <c r="H25" s="279"/>
      <c r="J25" s="554"/>
      <c r="K25" s="554"/>
      <c r="L25" s="589"/>
    </row>
    <row r="26" spans="1:13" ht="15.6">
      <c r="A26" s="286"/>
      <c r="B26" s="286" t="s">
        <v>275</v>
      </c>
      <c r="C26" s="285"/>
      <c r="D26" s="285"/>
      <c r="E26" s="285"/>
      <c r="F26" s="284"/>
      <c r="G26" s="283"/>
      <c r="H26" s="283"/>
      <c r="J26" s="519"/>
      <c r="K26" s="519"/>
      <c r="L26" s="519"/>
      <c r="M26" s="582"/>
    </row>
    <row r="27" spans="1:13">
      <c r="B27" s="1" t="s">
        <v>276</v>
      </c>
      <c r="E27" s="17" t="s">
        <v>715</v>
      </c>
      <c r="F27" s="29" t="s">
        <v>378</v>
      </c>
      <c r="G27" s="18">
        <v>99681</v>
      </c>
      <c r="H27" s="18"/>
      <c r="J27" s="421"/>
      <c r="K27" s="421"/>
      <c r="L27" s="565"/>
      <c r="M27" s="565"/>
    </row>
    <row r="28" spans="1:13">
      <c r="B28" s="1" t="s">
        <v>277</v>
      </c>
      <c r="E28" s="17" t="s">
        <v>716</v>
      </c>
      <c r="F28" s="29" t="s">
        <v>379</v>
      </c>
      <c r="G28" s="18">
        <v>107275</v>
      </c>
      <c r="H28" s="18"/>
      <c r="J28" s="421"/>
      <c r="K28" s="421"/>
      <c r="L28" s="565"/>
      <c r="M28" s="565"/>
    </row>
    <row r="29" spans="1:13">
      <c r="B29" s="1" t="s">
        <v>278</v>
      </c>
      <c r="F29" s="29"/>
      <c r="G29" s="282"/>
      <c r="H29" s="282"/>
    </row>
    <row r="30" spans="1:13" ht="14.4">
      <c r="A30" s="281"/>
      <c r="B30" s="482" t="s">
        <v>995</v>
      </c>
      <c r="C30" s="473"/>
      <c r="D30" s="473"/>
      <c r="E30" s="473"/>
      <c r="F30" s="474"/>
      <c r="G30" s="280"/>
      <c r="H30" s="280"/>
    </row>
    <row r="31" spans="1:13">
      <c r="B31" s="1" t="s">
        <v>267</v>
      </c>
      <c r="F31" s="29"/>
      <c r="G31" s="99"/>
      <c r="H31" s="99"/>
    </row>
    <row r="32" spans="1:13" ht="15.6">
      <c r="A32" s="205"/>
      <c r="B32" s="207"/>
      <c r="C32" s="207"/>
      <c r="D32" s="207"/>
      <c r="E32" s="208"/>
      <c r="F32" s="208" t="s">
        <v>5</v>
      </c>
      <c r="G32" s="248" t="s">
        <v>6</v>
      </c>
      <c r="H32" s="248"/>
    </row>
    <row r="33" spans="1:13" ht="17.399999999999999">
      <c r="A33" s="110"/>
      <c r="B33" s="267" t="s">
        <v>994</v>
      </c>
      <c r="C33" s="268"/>
      <c r="D33" s="268"/>
      <c r="E33" s="272"/>
      <c r="F33" s="272" t="s">
        <v>7</v>
      </c>
      <c r="G33" s="303" t="s">
        <v>1110</v>
      </c>
      <c r="H33" s="303"/>
      <c r="J33" s="519"/>
      <c r="K33" s="519"/>
      <c r="L33" s="519"/>
      <c r="M33" s="582"/>
    </row>
    <row r="34" spans="1:13" ht="14.4">
      <c r="B34" s="1" t="s">
        <v>1098</v>
      </c>
      <c r="E34" s="550"/>
      <c r="F34" s="550" t="s">
        <v>998</v>
      </c>
      <c r="G34" s="282">
        <v>5560</v>
      </c>
      <c r="H34" s="282"/>
      <c r="J34" s="421"/>
      <c r="K34" s="421"/>
      <c r="L34" s="565"/>
      <c r="M34" s="565"/>
    </row>
    <row r="35" spans="1:13" ht="14.4">
      <c r="B35" s="1" t="s">
        <v>1099</v>
      </c>
      <c r="E35" s="550"/>
      <c r="F35" s="550" t="s">
        <v>1004</v>
      </c>
      <c r="G35" s="282">
        <v>5560</v>
      </c>
      <c r="H35" s="282"/>
      <c r="J35" s="421"/>
      <c r="K35" s="421"/>
      <c r="L35" s="565"/>
      <c r="M35" s="565"/>
    </row>
    <row r="36" spans="1:13" ht="14.4">
      <c r="B36" s="1" t="s">
        <v>1100</v>
      </c>
      <c r="E36" s="550"/>
      <c r="F36" s="550" t="s">
        <v>999</v>
      </c>
      <c r="G36" s="282">
        <v>5560</v>
      </c>
      <c r="H36" s="282"/>
      <c r="J36" s="421"/>
      <c r="K36" s="421"/>
      <c r="L36" s="565"/>
      <c r="M36" s="565"/>
    </row>
    <row r="37" spans="1:13" ht="14.4">
      <c r="B37" s="1" t="s">
        <v>1101</v>
      </c>
      <c r="E37" s="550"/>
      <c r="F37" s="550" t="s">
        <v>1005</v>
      </c>
      <c r="G37" s="282">
        <v>5560</v>
      </c>
      <c r="H37" s="282"/>
      <c r="J37" s="421"/>
      <c r="K37" s="421"/>
      <c r="L37" s="565"/>
      <c r="M37" s="565"/>
    </row>
    <row r="38" spans="1:13" ht="14.4">
      <c r="B38" s="1" t="s">
        <v>1102</v>
      </c>
      <c r="E38" s="550"/>
      <c r="F38" s="550" t="s">
        <v>1000</v>
      </c>
      <c r="G38" s="282">
        <v>5560</v>
      </c>
      <c r="H38" s="282"/>
      <c r="J38" s="421"/>
      <c r="K38" s="421"/>
      <c r="L38" s="565"/>
      <c r="M38" s="565"/>
    </row>
    <row r="39" spans="1:13" ht="14.4">
      <c r="B39" s="1" t="s">
        <v>1103</v>
      </c>
      <c r="E39" s="550"/>
      <c r="F39" s="550" t="s">
        <v>1006</v>
      </c>
      <c r="G39" s="282">
        <v>5560</v>
      </c>
      <c r="H39" s="282"/>
      <c r="J39" s="421"/>
      <c r="K39" s="421"/>
      <c r="L39" s="565"/>
      <c r="M39" s="565"/>
    </row>
    <row r="40" spans="1:13" ht="14.4">
      <c r="B40" s="1" t="s">
        <v>1104</v>
      </c>
      <c r="E40" s="550"/>
      <c r="F40" s="550" t="s">
        <v>1001</v>
      </c>
      <c r="G40" s="282">
        <v>5560</v>
      </c>
      <c r="H40" s="282"/>
      <c r="J40" s="421"/>
      <c r="K40" s="421"/>
      <c r="L40" s="565"/>
      <c r="M40" s="565"/>
    </row>
    <row r="41" spans="1:13" ht="14.4">
      <c r="B41" s="1" t="s">
        <v>1105</v>
      </c>
      <c r="E41" s="550"/>
      <c r="F41" s="550" t="s">
        <v>1007</v>
      </c>
      <c r="G41" s="282">
        <v>5560</v>
      </c>
      <c r="H41" s="282"/>
      <c r="J41" s="421"/>
      <c r="K41" s="421"/>
      <c r="L41" s="565"/>
      <c r="M41" s="565"/>
    </row>
    <row r="42" spans="1:13" ht="14.4">
      <c r="B42" s="1" t="s">
        <v>1106</v>
      </c>
      <c r="E42" s="550"/>
      <c r="F42" s="550" t="s">
        <v>1002</v>
      </c>
      <c r="G42" s="282">
        <v>5560</v>
      </c>
      <c r="H42" s="282"/>
      <c r="J42" s="421"/>
      <c r="K42" s="421"/>
      <c r="L42" s="565"/>
      <c r="M42" s="565"/>
    </row>
    <row r="43" spans="1:13" ht="14.4">
      <c r="B43" s="1" t="s">
        <v>1107</v>
      </c>
      <c r="E43" s="550"/>
      <c r="F43" s="550" t="s">
        <v>1009</v>
      </c>
      <c r="G43" s="282">
        <v>5560</v>
      </c>
      <c r="H43" s="282"/>
      <c r="J43" s="421"/>
      <c r="K43" s="421"/>
      <c r="L43" s="565"/>
      <c r="M43" s="565"/>
    </row>
    <row r="44" spans="1:13" ht="14.4">
      <c r="B44" s="1" t="s">
        <v>1108</v>
      </c>
      <c r="E44" s="550"/>
      <c r="F44" s="550" t="s">
        <v>1003</v>
      </c>
      <c r="G44" s="282">
        <v>5560</v>
      </c>
      <c r="H44" s="282"/>
      <c r="J44" s="421"/>
      <c r="K44" s="421"/>
      <c r="L44" s="565"/>
      <c r="M44" s="565"/>
    </row>
    <row r="45" spans="1:13" ht="14.4">
      <c r="B45" s="1" t="s">
        <v>1109</v>
      </c>
      <c r="E45" s="550"/>
      <c r="F45" s="550" t="s">
        <v>1008</v>
      </c>
      <c r="G45" s="282">
        <v>5560</v>
      </c>
      <c r="H45" s="282"/>
      <c r="J45" s="421"/>
      <c r="K45" s="421"/>
      <c r="L45" s="565"/>
      <c r="M45" s="565"/>
    </row>
    <row r="46" spans="1:13" ht="15.6">
      <c r="A46" s="205"/>
      <c r="B46" s="207"/>
      <c r="C46" s="207"/>
      <c r="D46" s="207"/>
      <c r="E46" s="207"/>
      <c r="F46" s="208" t="s">
        <v>5</v>
      </c>
      <c r="G46" s="248" t="s">
        <v>6</v>
      </c>
      <c r="H46" s="248"/>
    </row>
    <row r="47" spans="1:13" ht="17.399999999999999">
      <c r="A47" s="110"/>
      <c r="B47" s="267" t="s">
        <v>678</v>
      </c>
      <c r="C47" s="268"/>
      <c r="D47" s="268"/>
      <c r="E47" s="268"/>
      <c r="F47" s="272" t="s">
        <v>7</v>
      </c>
      <c r="G47" s="279" t="s">
        <v>8</v>
      </c>
      <c r="H47" s="279"/>
    </row>
    <row r="48" spans="1:13">
      <c r="B48" s="1" t="s">
        <v>603</v>
      </c>
      <c r="F48" s="29" t="s">
        <v>380</v>
      </c>
      <c r="G48" s="18">
        <v>2674</v>
      </c>
      <c r="H48" s="18"/>
      <c r="J48" s="421"/>
      <c r="K48" s="421"/>
      <c r="L48" s="565"/>
      <c r="M48" s="565"/>
    </row>
    <row r="49" spans="1:13">
      <c r="B49" s="1" t="s">
        <v>604</v>
      </c>
      <c r="F49" s="29" t="s">
        <v>381</v>
      </c>
      <c r="G49" s="18">
        <v>2085</v>
      </c>
      <c r="H49" s="18"/>
      <c r="J49" s="421"/>
      <c r="K49" s="421"/>
      <c r="L49" s="565"/>
      <c r="M49" s="565"/>
    </row>
    <row r="50" spans="1:13" ht="15.6">
      <c r="A50" s="205"/>
      <c r="B50" s="207"/>
      <c r="C50" s="207"/>
      <c r="D50" s="207"/>
      <c r="E50" s="207"/>
      <c r="F50" s="208" t="s">
        <v>5</v>
      </c>
      <c r="G50" s="248" t="s">
        <v>6</v>
      </c>
      <c r="H50" s="248"/>
    </row>
    <row r="51" spans="1:13" ht="17.399999999999999">
      <c r="A51" s="110"/>
      <c r="B51" s="267" t="s">
        <v>9</v>
      </c>
      <c r="C51" s="268"/>
      <c r="D51" s="268"/>
      <c r="E51" s="268"/>
      <c r="F51" s="272" t="s">
        <v>7</v>
      </c>
      <c r="G51" s="279" t="s">
        <v>8</v>
      </c>
      <c r="H51" s="279"/>
    </row>
    <row r="52" spans="1:13">
      <c r="B52" s="1" t="s">
        <v>216</v>
      </c>
      <c r="F52" s="29" t="s">
        <v>350</v>
      </c>
      <c r="G52" s="18">
        <v>1900</v>
      </c>
      <c r="H52" s="18"/>
      <c r="J52" s="421"/>
      <c r="K52" s="421"/>
      <c r="L52" s="565"/>
      <c r="M52" s="565"/>
    </row>
    <row r="53" spans="1:13">
      <c r="B53" s="1" t="s">
        <v>217</v>
      </c>
      <c r="F53" s="29" t="s">
        <v>351</v>
      </c>
      <c r="G53" s="18">
        <v>2464</v>
      </c>
      <c r="H53" s="18"/>
      <c r="J53" s="421"/>
      <c r="K53" s="421"/>
      <c r="L53" s="565"/>
      <c r="M53" s="565"/>
    </row>
    <row r="54" spans="1:13">
      <c r="B54" s="1" t="s">
        <v>218</v>
      </c>
      <c r="F54" s="29" t="s">
        <v>352</v>
      </c>
      <c r="G54" s="18">
        <v>772</v>
      </c>
      <c r="H54" s="18"/>
      <c r="J54" s="421"/>
      <c r="K54" s="421"/>
      <c r="L54" s="565"/>
      <c r="M54" s="565"/>
    </row>
    <row r="55" spans="1:13" ht="15.6">
      <c r="A55" s="15"/>
      <c r="B55" s="16" t="s">
        <v>268</v>
      </c>
      <c r="F55" s="29" t="s">
        <v>353</v>
      </c>
      <c r="G55" s="18">
        <v>1168</v>
      </c>
      <c r="H55" s="18"/>
      <c r="J55" s="421"/>
      <c r="K55" s="421"/>
      <c r="L55" s="565"/>
      <c r="M55" s="565"/>
    </row>
    <row r="56" spans="1:13">
      <c r="B56" s="278" t="s">
        <v>246</v>
      </c>
      <c r="F56" s="29" t="s">
        <v>357</v>
      </c>
      <c r="G56" s="18">
        <v>366</v>
      </c>
      <c r="H56" s="18"/>
      <c r="J56" s="421"/>
      <c r="K56" s="421"/>
      <c r="L56" s="565"/>
      <c r="M56" s="565"/>
    </row>
    <row r="57" spans="1:13">
      <c r="B57" s="278" t="s">
        <v>247</v>
      </c>
      <c r="F57" s="29" t="s">
        <v>358</v>
      </c>
      <c r="G57" s="18">
        <v>592</v>
      </c>
      <c r="H57" s="18"/>
      <c r="J57" s="421"/>
      <c r="K57" s="421"/>
      <c r="L57" s="565"/>
      <c r="M57" s="565"/>
    </row>
    <row r="58" spans="1:13">
      <c r="B58" s="278"/>
      <c r="F58" s="29"/>
      <c r="G58" s="18"/>
      <c r="H58" s="18"/>
    </row>
    <row r="59" spans="1:13">
      <c r="A59" s="278"/>
      <c r="B59" s="278"/>
      <c r="C59" s="278"/>
      <c r="D59" s="278"/>
      <c r="E59" s="278"/>
      <c r="F59" s="299"/>
      <c r="G59" s="278"/>
      <c r="H59" s="278"/>
    </row>
    <row r="60" spans="1:13" ht="14.4">
      <c r="A60" s="124"/>
      <c r="B60" s="124"/>
      <c r="C60" s="124"/>
      <c r="D60" s="124"/>
      <c r="E60" s="124"/>
      <c r="F60" s="326"/>
      <c r="G60" s="327"/>
      <c r="H60" s="327"/>
    </row>
    <row r="61" spans="1:13" ht="14.4">
      <c r="A61" s="124"/>
      <c r="B61" s="124"/>
      <c r="C61" s="124"/>
      <c r="D61" s="124"/>
      <c r="E61" s="124"/>
      <c r="F61" s="326"/>
      <c r="G61" s="327"/>
      <c r="H61" s="327"/>
    </row>
    <row r="62" spans="1:13" ht="18">
      <c r="A62" s="124"/>
      <c r="B62" s="124"/>
      <c r="C62" s="124"/>
      <c r="E62" s="330" t="s">
        <v>0</v>
      </c>
      <c r="F62" s="330"/>
      <c r="G62" s="330"/>
      <c r="H62" s="330"/>
    </row>
    <row r="63" spans="1:13" ht="15.6">
      <c r="A63" s="124"/>
      <c r="B63" s="124"/>
      <c r="C63" s="124"/>
      <c r="E63" s="329" t="s">
        <v>1</v>
      </c>
      <c r="F63" s="329"/>
      <c r="G63" s="329"/>
      <c r="H63" s="329"/>
    </row>
    <row r="64" spans="1:13" ht="15.6">
      <c r="A64" s="124"/>
      <c r="B64" s="124"/>
      <c r="C64" s="124"/>
      <c r="E64" s="329" t="s">
        <v>907</v>
      </c>
      <c r="F64" s="329"/>
      <c r="G64" s="478" t="s">
        <v>749</v>
      </c>
      <c r="H64" s="478"/>
    </row>
    <row r="65" spans="1:8" ht="17.399999999999999">
      <c r="A65" s="124"/>
      <c r="B65" s="124"/>
      <c r="C65" s="124"/>
      <c r="E65" s="396" t="s">
        <v>898</v>
      </c>
      <c r="F65" s="328"/>
      <c r="G65" s="327"/>
      <c r="H65" s="327"/>
    </row>
    <row r="66" spans="1:8" ht="17.399999999999999">
      <c r="A66" s="124"/>
      <c r="B66" s="124"/>
      <c r="C66" s="124"/>
      <c r="D66" s="124"/>
      <c r="E66" s="124"/>
      <c r="F66" s="326"/>
      <c r="G66" s="2"/>
      <c r="H66" s="2"/>
    </row>
    <row r="67" spans="1:8" ht="21">
      <c r="A67" s="325" t="s">
        <v>259</v>
      </c>
      <c r="B67" s="324"/>
      <c r="C67" s="324"/>
      <c r="D67" s="324"/>
      <c r="E67" s="324"/>
      <c r="F67" s="323"/>
      <c r="G67" s="322" t="s">
        <v>87</v>
      </c>
      <c r="H67" s="322"/>
    </row>
    <row r="68" spans="1:8" ht="15.6">
      <c r="A68" s="125"/>
      <c r="B68" s="126" t="s">
        <v>4</v>
      </c>
      <c r="C68" s="125"/>
      <c r="D68" s="125"/>
      <c r="E68" s="125"/>
      <c r="F68" s="321"/>
      <c r="G68" s="320"/>
      <c r="H68" s="320"/>
    </row>
    <row r="69" spans="1:8" ht="13.8">
      <c r="A69" s="125"/>
      <c r="B69" s="134" t="s">
        <v>677</v>
      </c>
      <c r="C69" s="125"/>
      <c r="D69" s="125"/>
      <c r="E69" s="125"/>
      <c r="F69" s="321"/>
      <c r="G69" s="320"/>
      <c r="H69" s="320"/>
    </row>
    <row r="70" spans="1:8" ht="15.6">
      <c r="A70" s="125"/>
      <c r="B70" s="126" t="s">
        <v>41</v>
      </c>
      <c r="C70" s="125"/>
      <c r="D70" s="125"/>
      <c r="E70" s="125"/>
      <c r="F70" s="321"/>
      <c r="G70" s="320"/>
      <c r="H70" s="320"/>
    </row>
    <row r="71" spans="1:8" ht="13.8">
      <c r="A71" s="125"/>
      <c r="B71" s="127" t="s">
        <v>249</v>
      </c>
      <c r="C71" s="125"/>
      <c r="D71" s="125"/>
      <c r="E71" s="127" t="s">
        <v>206</v>
      </c>
      <c r="F71" s="321"/>
      <c r="G71" s="320"/>
      <c r="H71" s="320"/>
    </row>
    <row r="72" spans="1:8" ht="13.8">
      <c r="A72" s="125"/>
      <c r="B72" s="127" t="s">
        <v>596</v>
      </c>
      <c r="C72" s="125"/>
      <c r="D72" s="125"/>
      <c r="E72" s="127" t="s">
        <v>260</v>
      </c>
      <c r="F72" s="321"/>
      <c r="G72" s="320"/>
      <c r="H72" s="320"/>
    </row>
    <row r="73" spans="1:8" ht="13.8">
      <c r="A73" s="125"/>
      <c r="B73" s="127" t="s">
        <v>805</v>
      </c>
      <c r="C73" s="125"/>
      <c r="D73" s="125"/>
      <c r="E73" s="128" t="s">
        <v>261</v>
      </c>
      <c r="F73" s="321"/>
      <c r="G73" s="320"/>
      <c r="H73" s="320"/>
    </row>
    <row r="74" spans="1:8" ht="13.8">
      <c r="A74" s="125"/>
      <c r="B74" s="127" t="s">
        <v>182</v>
      </c>
      <c r="C74" s="125"/>
      <c r="D74" s="125"/>
      <c r="E74" s="127" t="s">
        <v>179</v>
      </c>
      <c r="F74" s="321"/>
      <c r="G74" s="320"/>
      <c r="H74" s="320"/>
    </row>
    <row r="75" spans="1:8" ht="13.8">
      <c r="A75" s="125"/>
      <c r="B75" s="127" t="s">
        <v>183</v>
      </c>
      <c r="C75" s="125"/>
      <c r="D75" s="125"/>
      <c r="E75" s="127" t="s">
        <v>262</v>
      </c>
      <c r="F75" s="321"/>
      <c r="G75" s="320"/>
      <c r="H75" s="320"/>
    </row>
    <row r="76" spans="1:8" ht="13.8">
      <c r="A76" s="125"/>
      <c r="B76" s="127" t="s">
        <v>180</v>
      </c>
      <c r="C76" s="125"/>
      <c r="D76" s="125"/>
      <c r="E76" s="127" t="s">
        <v>263</v>
      </c>
      <c r="F76" s="321"/>
      <c r="G76" s="320"/>
      <c r="H76" s="320"/>
    </row>
    <row r="77" spans="1:8" ht="13.8">
      <c r="A77" s="125"/>
      <c r="B77" s="127" t="s">
        <v>597</v>
      </c>
      <c r="C77" s="125"/>
      <c r="D77" s="125"/>
      <c r="E77" s="127" t="s">
        <v>254</v>
      </c>
      <c r="F77" s="321"/>
      <c r="G77" s="320"/>
      <c r="H77" s="320"/>
    </row>
    <row r="78" spans="1:8" ht="13.8">
      <c r="A78" s="125"/>
      <c r="B78" s="127" t="s">
        <v>181</v>
      </c>
      <c r="C78" s="125"/>
      <c r="D78" s="125"/>
      <c r="E78" s="127" t="s">
        <v>229</v>
      </c>
      <c r="F78" s="321"/>
      <c r="G78" s="320"/>
      <c r="H78" s="320"/>
    </row>
    <row r="79" spans="1:8" ht="13.8">
      <c r="A79" s="125"/>
      <c r="B79" s="287" t="s">
        <v>256</v>
      </c>
      <c r="C79" s="287"/>
      <c r="D79" s="287"/>
      <c r="E79" s="287"/>
      <c r="F79" s="287"/>
      <c r="G79" s="287"/>
      <c r="H79" s="287"/>
    </row>
    <row r="80" spans="1:8" ht="14.4">
      <c r="A80" s="125"/>
      <c r="B80" s="124"/>
      <c r="C80" s="125"/>
      <c r="D80" s="125"/>
      <c r="E80" s="60" t="s">
        <v>743</v>
      </c>
      <c r="F80" s="407" t="s">
        <v>726</v>
      </c>
      <c r="G80" s="320"/>
      <c r="H80" s="320"/>
    </row>
    <row r="81" spans="1:13" ht="14.4">
      <c r="A81" s="125"/>
      <c r="B81" s="124"/>
      <c r="C81" s="125"/>
      <c r="D81" s="125"/>
      <c r="E81" s="127"/>
      <c r="F81" s="321"/>
      <c r="G81" s="320"/>
      <c r="H81" s="320"/>
    </row>
    <row r="82" spans="1:13" ht="15.75" customHeight="1">
      <c r="A82" s="310"/>
      <c r="B82" s="382"/>
      <c r="C82" s="319"/>
      <c r="D82" s="319"/>
      <c r="E82" s="388" t="s">
        <v>704</v>
      </c>
      <c r="F82" s="308" t="s">
        <v>5</v>
      </c>
      <c r="G82" s="307" t="s">
        <v>6</v>
      </c>
      <c r="H82" s="307"/>
    </row>
    <row r="83" spans="1:13" ht="15.75" customHeight="1">
      <c r="A83" s="306"/>
      <c r="B83" s="384" t="s">
        <v>676</v>
      </c>
      <c r="C83" s="318"/>
      <c r="D83" s="318"/>
      <c r="E83" s="389" t="s">
        <v>703</v>
      </c>
      <c r="F83" s="304" t="s">
        <v>7</v>
      </c>
      <c r="G83" s="303" t="s">
        <v>8</v>
      </c>
      <c r="H83" s="303"/>
      <c r="J83" s="519"/>
      <c r="K83" s="519"/>
      <c r="L83" s="519"/>
      <c r="M83" s="582"/>
    </row>
    <row r="84" spans="1:13">
      <c r="A84" s="302"/>
      <c r="B84" s="412" t="s">
        <v>264</v>
      </c>
      <c r="C84" s="317"/>
      <c r="D84" s="317"/>
      <c r="E84" s="411" t="s">
        <v>717</v>
      </c>
      <c r="F84" s="316" t="s">
        <v>369</v>
      </c>
      <c r="G84" s="18">
        <v>71896.239502191165</v>
      </c>
      <c r="H84" s="18"/>
      <c r="J84" s="421"/>
      <c r="K84" s="421"/>
      <c r="L84" s="565"/>
      <c r="M84" s="565"/>
    </row>
    <row r="85" spans="1:13">
      <c r="A85" s="302"/>
      <c r="B85" s="413" t="s">
        <v>265</v>
      </c>
      <c r="C85" s="317"/>
      <c r="D85" s="317"/>
      <c r="E85" s="411" t="s">
        <v>718</v>
      </c>
      <c r="F85" s="316" t="s">
        <v>370</v>
      </c>
      <c r="G85" s="18">
        <v>79543.686281978342</v>
      </c>
      <c r="H85" s="18"/>
      <c r="J85" s="421"/>
      <c r="K85" s="421"/>
      <c r="L85" s="565"/>
      <c r="M85" s="565"/>
    </row>
    <row r="86" spans="1:13">
      <c r="A86" s="129"/>
      <c r="B86" s="414" t="s">
        <v>266</v>
      </c>
      <c r="C86" s="129"/>
      <c r="D86" s="129"/>
      <c r="E86" s="129"/>
      <c r="F86" s="300"/>
      <c r="G86" s="130"/>
      <c r="H86" s="130"/>
    </row>
    <row r="87" spans="1:13" ht="14.4">
      <c r="A87" s="129"/>
      <c r="B87" s="480" t="s">
        <v>995</v>
      </c>
      <c r="C87" s="396"/>
      <c r="D87" s="396"/>
      <c r="E87" s="396"/>
      <c r="F87" s="475"/>
      <c r="G87" s="315"/>
      <c r="H87" s="315"/>
    </row>
    <row r="88" spans="1:13">
      <c r="A88" s="129"/>
      <c r="B88" s="130" t="s">
        <v>267</v>
      </c>
      <c r="C88" s="129"/>
      <c r="D88" s="129"/>
      <c r="E88" s="129"/>
      <c r="F88" s="300"/>
      <c r="G88" s="315"/>
      <c r="H88" s="315"/>
    </row>
    <row r="89" spans="1:13" ht="15.75" customHeight="1">
      <c r="A89" s="310"/>
      <c r="B89" s="382"/>
      <c r="C89" s="309"/>
      <c r="D89" s="309"/>
      <c r="E89" s="590"/>
      <c r="F89" s="208" t="s">
        <v>5</v>
      </c>
      <c r="G89" s="248" t="s">
        <v>6</v>
      </c>
      <c r="H89" s="307"/>
    </row>
    <row r="90" spans="1:13" ht="15.75" customHeight="1">
      <c r="A90" s="306"/>
      <c r="B90" s="267" t="s">
        <v>1123</v>
      </c>
      <c r="C90" s="305"/>
      <c r="D90" s="305"/>
      <c r="E90" s="520"/>
      <c r="F90" s="272" t="s">
        <v>7</v>
      </c>
      <c r="G90" s="303" t="s">
        <v>1110</v>
      </c>
      <c r="H90" s="303"/>
    </row>
    <row r="91" spans="1:13" ht="14.4">
      <c r="A91" s="129"/>
      <c r="B91" s="129" t="s">
        <v>1111</v>
      </c>
      <c r="C91" s="129"/>
      <c r="D91" s="129"/>
      <c r="E91" s="521"/>
      <c r="F91" s="521" t="s">
        <v>880</v>
      </c>
      <c r="G91" s="282">
        <v>3721</v>
      </c>
      <c r="H91" s="282"/>
      <c r="J91" s="421"/>
      <c r="K91" s="421"/>
      <c r="L91" s="565"/>
      <c r="M91" s="565"/>
    </row>
    <row r="92" spans="1:13" ht="14.4">
      <c r="A92" s="129"/>
      <c r="B92" s="129" t="s">
        <v>1112</v>
      </c>
      <c r="C92" s="129"/>
      <c r="D92" s="129"/>
      <c r="E92" s="521"/>
      <c r="F92" s="521" t="s">
        <v>886</v>
      </c>
      <c r="G92" s="282">
        <v>3721</v>
      </c>
      <c r="H92" s="282"/>
      <c r="J92" s="421"/>
      <c r="K92" s="421"/>
      <c r="L92" s="565"/>
      <c r="M92" s="565"/>
    </row>
    <row r="93" spans="1:13" ht="14.4">
      <c r="A93" s="129"/>
      <c r="B93" s="129" t="s">
        <v>1113</v>
      </c>
      <c r="C93" s="129"/>
      <c r="D93" s="129"/>
      <c r="E93" s="521"/>
      <c r="F93" s="521" t="s">
        <v>881</v>
      </c>
      <c r="G93" s="282">
        <v>3721</v>
      </c>
      <c r="H93" s="282"/>
      <c r="J93" s="421"/>
      <c r="K93" s="421"/>
      <c r="L93" s="565"/>
      <c r="M93" s="565"/>
    </row>
    <row r="94" spans="1:13" ht="14.4">
      <c r="A94" s="129"/>
      <c r="B94" s="129" t="s">
        <v>1114</v>
      </c>
      <c r="C94" s="129"/>
      <c r="D94" s="129"/>
      <c r="E94" s="521"/>
      <c r="F94" s="521" t="s">
        <v>887</v>
      </c>
      <c r="G94" s="282">
        <v>3721</v>
      </c>
      <c r="H94" s="282"/>
      <c r="J94" s="421"/>
      <c r="K94" s="421"/>
      <c r="L94" s="565"/>
      <c r="M94" s="565"/>
    </row>
    <row r="95" spans="1:13" ht="14.4">
      <c r="A95" s="129"/>
      <c r="B95" s="129" t="s">
        <v>1115</v>
      </c>
      <c r="C95" s="129"/>
      <c r="D95" s="129"/>
      <c r="E95" s="521"/>
      <c r="F95" s="521" t="s">
        <v>882</v>
      </c>
      <c r="G95" s="282">
        <v>3721</v>
      </c>
      <c r="H95" s="282"/>
      <c r="J95" s="421"/>
      <c r="K95" s="421"/>
      <c r="L95" s="565"/>
      <c r="M95" s="565"/>
    </row>
    <row r="96" spans="1:13" ht="14.4">
      <c r="A96" s="129"/>
      <c r="B96" s="129" t="s">
        <v>1116</v>
      </c>
      <c r="C96" s="129"/>
      <c r="D96" s="129"/>
      <c r="E96" s="521"/>
      <c r="F96" s="521" t="s">
        <v>888</v>
      </c>
      <c r="G96" s="282">
        <v>3721</v>
      </c>
      <c r="H96" s="282"/>
      <c r="J96" s="421"/>
      <c r="K96" s="421"/>
      <c r="L96" s="565"/>
      <c r="M96" s="565"/>
    </row>
    <row r="97" spans="1:13" ht="14.4">
      <c r="A97" s="129"/>
      <c r="B97" s="129" t="s">
        <v>1117</v>
      </c>
      <c r="C97" s="129"/>
      <c r="D97" s="129"/>
      <c r="E97" s="521"/>
      <c r="F97" s="521" t="s">
        <v>883</v>
      </c>
      <c r="G97" s="282">
        <v>3721</v>
      </c>
      <c r="H97" s="282"/>
      <c r="J97" s="421"/>
      <c r="K97" s="421"/>
      <c r="L97" s="565"/>
      <c r="M97" s="565"/>
    </row>
    <row r="98" spans="1:13" ht="14.4">
      <c r="A98" s="129"/>
      <c r="B98" s="129" t="s">
        <v>1118</v>
      </c>
      <c r="C98" s="129"/>
      <c r="D98" s="129"/>
      <c r="E98" s="521"/>
      <c r="F98" s="521" t="s">
        <v>889</v>
      </c>
      <c r="G98" s="282">
        <v>3721</v>
      </c>
      <c r="H98" s="282"/>
      <c r="J98" s="421"/>
      <c r="K98" s="421"/>
      <c r="L98" s="565"/>
      <c r="M98" s="565"/>
    </row>
    <row r="99" spans="1:13" ht="14.4">
      <c r="A99" s="129"/>
      <c r="B99" s="129" t="s">
        <v>1119</v>
      </c>
      <c r="C99" s="129"/>
      <c r="D99" s="129"/>
      <c r="E99" s="521"/>
      <c r="F99" s="521" t="s">
        <v>884</v>
      </c>
      <c r="G99" s="282">
        <v>3721</v>
      </c>
      <c r="H99" s="282"/>
      <c r="J99" s="421"/>
      <c r="K99" s="421"/>
      <c r="L99" s="565"/>
      <c r="M99" s="565"/>
    </row>
    <row r="100" spans="1:13" ht="14.4">
      <c r="A100" s="129"/>
      <c r="B100" s="129" t="s">
        <v>1120</v>
      </c>
      <c r="C100" s="129"/>
      <c r="D100" s="129"/>
      <c r="E100" s="521"/>
      <c r="F100" s="521" t="s">
        <v>890</v>
      </c>
      <c r="G100" s="282">
        <v>3721</v>
      </c>
      <c r="H100" s="282"/>
      <c r="J100" s="421"/>
      <c r="K100" s="421"/>
      <c r="L100" s="565"/>
      <c r="M100" s="565"/>
    </row>
    <row r="101" spans="1:13" ht="14.4">
      <c r="A101" s="129"/>
      <c r="B101" s="129" t="s">
        <v>1121</v>
      </c>
      <c r="C101" s="129"/>
      <c r="D101" s="129"/>
      <c r="E101" s="521"/>
      <c r="F101" s="521" t="s">
        <v>885</v>
      </c>
      <c r="G101" s="282">
        <v>3721</v>
      </c>
      <c r="H101" s="282"/>
      <c r="J101" s="421"/>
      <c r="K101" s="421"/>
      <c r="L101" s="565"/>
      <c r="M101" s="565"/>
    </row>
    <row r="102" spans="1:13" ht="14.4">
      <c r="A102" s="129"/>
      <c r="B102" s="129" t="s">
        <v>1122</v>
      </c>
      <c r="C102" s="129"/>
      <c r="D102" s="129"/>
      <c r="E102" s="521"/>
      <c r="F102" s="521" t="s">
        <v>891</v>
      </c>
      <c r="G102" s="282">
        <v>3721</v>
      </c>
      <c r="H102" s="282"/>
      <c r="J102" s="421"/>
      <c r="K102" s="421"/>
      <c r="L102" s="565"/>
      <c r="M102" s="565"/>
    </row>
    <row r="103" spans="1:13" ht="15.75" customHeight="1">
      <c r="A103" s="310"/>
      <c r="B103" s="382"/>
      <c r="C103" s="309"/>
      <c r="D103" s="309"/>
      <c r="E103" s="309"/>
      <c r="F103" s="308" t="s">
        <v>5</v>
      </c>
      <c r="G103" s="307" t="s">
        <v>6</v>
      </c>
      <c r="H103" s="307"/>
    </row>
    <row r="104" spans="1:13" ht="15.75" customHeight="1">
      <c r="A104" s="306"/>
      <c r="B104" s="383" t="s">
        <v>679</v>
      </c>
      <c r="C104" s="305"/>
      <c r="D104" s="305"/>
      <c r="E104" s="305"/>
      <c r="F104" s="314" t="s">
        <v>7</v>
      </c>
      <c r="G104" s="313" t="s">
        <v>8</v>
      </c>
      <c r="H104" s="313"/>
    </row>
    <row r="105" spans="1:13">
      <c r="A105" s="129"/>
      <c r="B105" s="129" t="s">
        <v>598</v>
      </c>
      <c r="C105" s="129"/>
      <c r="D105" s="129"/>
      <c r="E105" s="129"/>
      <c r="F105" s="300" t="s">
        <v>371</v>
      </c>
      <c r="G105" s="18">
        <v>1645.3107666160076</v>
      </c>
      <c r="H105" s="18"/>
      <c r="J105" s="421"/>
      <c r="K105" s="421"/>
      <c r="L105" s="565"/>
      <c r="M105" s="565"/>
    </row>
    <row r="106" spans="1:13">
      <c r="A106" s="129"/>
      <c r="B106" s="129" t="s">
        <v>599</v>
      </c>
      <c r="C106" s="129"/>
      <c r="D106" s="129"/>
      <c r="E106" s="129"/>
      <c r="F106" s="300" t="s">
        <v>372</v>
      </c>
      <c r="G106" s="18">
        <v>1645</v>
      </c>
      <c r="H106" s="18"/>
      <c r="J106" s="421"/>
      <c r="K106" s="421"/>
      <c r="L106" s="565"/>
      <c r="M106" s="565"/>
    </row>
    <row r="107" spans="1:13" ht="14.4">
      <c r="A107" s="124"/>
      <c r="B107" s="124"/>
      <c r="C107" s="124"/>
      <c r="D107" s="124"/>
      <c r="E107" s="124"/>
      <c r="F107" s="312"/>
      <c r="G107" s="311"/>
      <c r="H107" s="311"/>
    </row>
    <row r="108" spans="1:13" ht="15.75" customHeight="1">
      <c r="A108" s="310"/>
      <c r="B108" s="382"/>
      <c r="C108" s="309"/>
      <c r="D108" s="309"/>
      <c r="E108" s="309"/>
      <c r="F108" s="308" t="s">
        <v>5</v>
      </c>
      <c r="G108" s="307" t="s">
        <v>6</v>
      </c>
      <c r="H108" s="307"/>
    </row>
    <row r="109" spans="1:13" ht="15.75" customHeight="1">
      <c r="A109" s="306"/>
      <c r="B109" s="383" t="s">
        <v>9</v>
      </c>
      <c r="C109" s="305"/>
      <c r="D109" s="305"/>
      <c r="E109" s="305"/>
      <c r="F109" s="304" t="s">
        <v>7</v>
      </c>
      <c r="G109" s="303" t="s">
        <v>8</v>
      </c>
      <c r="H109" s="303"/>
    </row>
    <row r="110" spans="1:13">
      <c r="A110" s="129"/>
      <c r="B110" s="129" t="s">
        <v>218</v>
      </c>
      <c r="C110" s="129"/>
      <c r="D110" s="129"/>
      <c r="E110" s="129"/>
      <c r="F110" s="300" t="s">
        <v>366</v>
      </c>
      <c r="G110" s="18">
        <v>808</v>
      </c>
      <c r="H110" s="18"/>
      <c r="J110" s="421"/>
      <c r="K110" s="421"/>
      <c r="L110" s="565"/>
      <c r="M110" s="565"/>
    </row>
    <row r="111" spans="1:13">
      <c r="A111" s="302"/>
      <c r="B111" s="301" t="s">
        <v>268</v>
      </c>
      <c r="C111" s="129"/>
      <c r="D111" s="129"/>
      <c r="E111" s="129"/>
      <c r="F111" s="300" t="s">
        <v>367</v>
      </c>
      <c r="G111" s="18">
        <v>1129</v>
      </c>
      <c r="H111" s="18"/>
      <c r="J111" s="421"/>
      <c r="K111" s="421"/>
      <c r="L111" s="565"/>
      <c r="M111" s="565"/>
    </row>
    <row r="112" spans="1:13" ht="14.4">
      <c r="A112" s="124"/>
      <c r="B112" s="278" t="s">
        <v>258</v>
      </c>
      <c r="C112" s="278"/>
      <c r="D112" s="278"/>
      <c r="E112" s="278"/>
      <c r="F112" s="299" t="s">
        <v>368</v>
      </c>
      <c r="G112" s="18">
        <v>2431</v>
      </c>
      <c r="H112" s="18"/>
      <c r="J112" s="421"/>
      <c r="K112" s="421"/>
      <c r="L112" s="565"/>
      <c r="M112" s="565"/>
    </row>
    <row r="113" spans="1:13" ht="14.4">
      <c r="A113" s="124"/>
      <c r="B113" s="278" t="s">
        <v>244</v>
      </c>
      <c r="C113" s="278"/>
      <c r="D113" s="278"/>
      <c r="E113" s="278"/>
      <c r="F113" s="299" t="s">
        <v>354</v>
      </c>
      <c r="G113" s="18">
        <v>592</v>
      </c>
      <c r="H113" s="18"/>
      <c r="J113" s="421"/>
      <c r="K113" s="421"/>
      <c r="L113" s="565"/>
      <c r="M113" s="565"/>
    </row>
    <row r="117" spans="1:13" ht="18">
      <c r="E117" s="171" t="s">
        <v>0</v>
      </c>
      <c r="F117" s="171"/>
      <c r="G117" s="171"/>
      <c r="H117" s="171"/>
    </row>
    <row r="118" spans="1:13" ht="15">
      <c r="E118" s="172" t="s">
        <v>1</v>
      </c>
      <c r="F118" s="172"/>
      <c r="G118" s="172"/>
      <c r="H118" s="172"/>
    </row>
    <row r="119" spans="1:13" ht="15.6">
      <c r="E119" s="172" t="s">
        <v>907</v>
      </c>
      <c r="F119" s="172"/>
      <c r="G119" s="478" t="s">
        <v>749</v>
      </c>
      <c r="H119" s="478"/>
    </row>
    <row r="120" spans="1:13" ht="17.399999999999999">
      <c r="E120" s="396" t="s">
        <v>898</v>
      </c>
      <c r="F120" s="210"/>
    </row>
    <row r="121" spans="1:13" ht="17.399999999999999">
      <c r="G121" s="2"/>
      <c r="H121" s="2"/>
    </row>
    <row r="122" spans="1:13" ht="21">
      <c r="A122" s="202" t="s">
        <v>269</v>
      </c>
      <c r="B122" s="203"/>
      <c r="C122" s="203"/>
      <c r="D122" s="203"/>
      <c r="E122" s="203"/>
      <c r="F122" s="204"/>
      <c r="G122" s="247" t="s">
        <v>87</v>
      </c>
      <c r="H122" s="247"/>
    </row>
    <row r="123" spans="1:13" ht="15.6">
      <c r="B123" s="5" t="s">
        <v>4</v>
      </c>
    </row>
    <row r="124" spans="1:13">
      <c r="B124" s="134" t="s">
        <v>677</v>
      </c>
    </row>
    <row r="125" spans="1:13" ht="15.6">
      <c r="B125" s="5" t="s">
        <v>41</v>
      </c>
    </row>
    <row r="126" spans="1:13">
      <c r="B126" s="6" t="s">
        <v>270</v>
      </c>
      <c r="E126" s="6" t="s">
        <v>206</v>
      </c>
    </row>
    <row r="127" spans="1:13">
      <c r="B127" s="6" t="s">
        <v>596</v>
      </c>
      <c r="E127" s="1" t="s">
        <v>207</v>
      </c>
    </row>
    <row r="128" spans="1:13">
      <c r="B128" s="6" t="s">
        <v>805</v>
      </c>
      <c r="E128" s="1" t="s">
        <v>209</v>
      </c>
    </row>
    <row r="129" spans="1:13">
      <c r="B129" s="6" t="s">
        <v>179</v>
      </c>
      <c r="E129" s="6" t="s">
        <v>600</v>
      </c>
    </row>
    <row r="130" spans="1:13">
      <c r="B130" s="6" t="s">
        <v>210</v>
      </c>
      <c r="E130" s="6" t="s">
        <v>271</v>
      </c>
    </row>
    <row r="131" spans="1:13">
      <c r="B131" s="6" t="s">
        <v>180</v>
      </c>
      <c r="E131" s="6"/>
    </row>
    <row r="132" spans="1:13">
      <c r="B132" s="6" t="s">
        <v>597</v>
      </c>
      <c r="E132" s="6"/>
    </row>
    <row r="133" spans="1:13">
      <c r="B133" s="6" t="s">
        <v>181</v>
      </c>
    </row>
    <row r="134" spans="1:13">
      <c r="B134" s="6" t="s">
        <v>213</v>
      </c>
      <c r="E134" s="60" t="s">
        <v>743</v>
      </c>
      <c r="F134" s="29" t="s">
        <v>726</v>
      </c>
    </row>
    <row r="135" spans="1:13">
      <c r="B135" s="6" t="s">
        <v>214</v>
      </c>
    </row>
    <row r="136" spans="1:13" ht="15.75" customHeight="1">
      <c r="A136" s="205"/>
      <c r="B136" s="382"/>
      <c r="C136" s="298"/>
      <c r="D136" s="298"/>
      <c r="E136" s="388" t="s">
        <v>704</v>
      </c>
      <c r="F136" s="293" t="s">
        <v>5</v>
      </c>
      <c r="G136" s="250" t="s">
        <v>6</v>
      </c>
      <c r="H136" s="250"/>
    </row>
    <row r="137" spans="1:13" ht="15.75" customHeight="1">
      <c r="A137" s="110"/>
      <c r="B137" s="385" t="s">
        <v>676</v>
      </c>
      <c r="C137" s="297"/>
      <c r="D137" s="297"/>
      <c r="E137" s="389" t="s">
        <v>703</v>
      </c>
      <c r="F137" s="291" t="s">
        <v>7</v>
      </c>
      <c r="G137" s="290" t="s">
        <v>8</v>
      </c>
      <c r="H137" s="290"/>
      <c r="J137" s="519"/>
      <c r="K137" s="519"/>
      <c r="L137" s="519"/>
      <c r="M137" s="582"/>
    </row>
    <row r="138" spans="1:13" ht="17.399999999999999">
      <c r="A138" s="15"/>
      <c r="B138" s="415" t="s">
        <v>746</v>
      </c>
      <c r="C138" s="416"/>
      <c r="D138" s="296"/>
      <c r="E138" s="417" t="s">
        <v>719</v>
      </c>
      <c r="F138" s="295" t="s">
        <v>373</v>
      </c>
      <c r="G138" s="18">
        <v>54625.375578925021</v>
      </c>
      <c r="H138" s="18"/>
      <c r="J138" s="421"/>
      <c r="K138" s="421"/>
      <c r="L138" s="565"/>
      <c r="M138" s="565"/>
    </row>
    <row r="139" spans="1:13">
      <c r="B139" s="410" t="s">
        <v>747</v>
      </c>
      <c r="C139" s="410"/>
      <c r="E139" s="17" t="s">
        <v>719</v>
      </c>
      <c r="F139" s="29" t="s">
        <v>374</v>
      </c>
      <c r="G139" s="18">
        <v>63118.649564174804</v>
      </c>
      <c r="H139" s="18"/>
      <c r="J139" s="421"/>
      <c r="K139" s="421"/>
      <c r="L139" s="565"/>
      <c r="M139" s="565"/>
    </row>
    <row r="140" spans="1:13">
      <c r="B140" s="415" t="s">
        <v>746</v>
      </c>
      <c r="C140" s="410"/>
      <c r="E140" s="17" t="s">
        <v>719</v>
      </c>
      <c r="F140" s="29" t="s">
        <v>375</v>
      </c>
      <c r="G140" s="18">
        <v>62574</v>
      </c>
      <c r="H140" s="18"/>
      <c r="J140" s="421"/>
      <c r="K140" s="421"/>
      <c r="L140" s="565"/>
      <c r="M140" s="565"/>
    </row>
    <row r="141" spans="1:13">
      <c r="B141" s="415"/>
      <c r="C141" s="410" t="s">
        <v>706</v>
      </c>
      <c r="E141" s="17"/>
      <c r="F141" s="29"/>
      <c r="G141" s="18"/>
      <c r="H141" s="18"/>
    </row>
    <row r="142" spans="1:13">
      <c r="B142" s="410" t="s">
        <v>747</v>
      </c>
      <c r="C142" s="410"/>
      <c r="E142" s="17" t="s">
        <v>719</v>
      </c>
      <c r="F142" s="29" t="s">
        <v>376</v>
      </c>
      <c r="G142" s="18">
        <v>71472.974030243058</v>
      </c>
      <c r="H142" s="18"/>
      <c r="J142" s="421"/>
      <c r="K142" s="421"/>
      <c r="L142" s="565"/>
      <c r="M142" s="565"/>
    </row>
    <row r="143" spans="1:13">
      <c r="B143" s="410"/>
      <c r="C143" s="410" t="s">
        <v>706</v>
      </c>
      <c r="F143" s="29"/>
      <c r="G143" s="18"/>
      <c r="H143" s="18"/>
    </row>
    <row r="144" spans="1:13" ht="14.4">
      <c r="B144" s="481" t="s">
        <v>995</v>
      </c>
      <c r="C144" s="472"/>
      <c r="D144" s="472"/>
      <c r="E144" s="472"/>
      <c r="F144" s="476"/>
      <c r="G144" s="425"/>
      <c r="H144" s="425"/>
    </row>
    <row r="145" spans="1:13">
      <c r="B145" s="123" t="s">
        <v>267</v>
      </c>
      <c r="F145" s="29"/>
      <c r="G145" s="99"/>
      <c r="H145" s="99"/>
    </row>
    <row r="146" spans="1:13" ht="15.75" customHeight="1">
      <c r="A146" s="205"/>
      <c r="B146" s="382"/>
      <c r="C146" s="309"/>
      <c r="D146" s="309"/>
      <c r="E146" s="597"/>
      <c r="F146" s="597"/>
      <c r="G146" s="307" t="s">
        <v>6</v>
      </c>
      <c r="H146" s="307"/>
    </row>
    <row r="147" spans="1:13" ht="15.75" customHeight="1">
      <c r="A147" s="110"/>
      <c r="B147" s="267" t="s">
        <v>1123</v>
      </c>
      <c r="C147" s="305"/>
      <c r="D147" s="305"/>
      <c r="E147" s="520"/>
      <c r="F147" s="520"/>
      <c r="G147" s="303" t="s">
        <v>911</v>
      </c>
      <c r="H147" s="303"/>
    </row>
    <row r="148" spans="1:13" ht="14.4">
      <c r="B148" s="129" t="s">
        <v>1111</v>
      </c>
      <c r="C148" s="129"/>
      <c r="D148" s="129"/>
      <c r="E148" s="521"/>
      <c r="F148" s="521" t="s">
        <v>880</v>
      </c>
      <c r="G148" s="282">
        <v>3721</v>
      </c>
      <c r="H148" s="282"/>
      <c r="J148" s="421"/>
      <c r="K148" s="421"/>
      <c r="L148" s="565"/>
      <c r="M148" s="565"/>
    </row>
    <row r="149" spans="1:13" ht="14.4">
      <c r="B149" s="129" t="s">
        <v>1112</v>
      </c>
      <c r="C149" s="129"/>
      <c r="D149" s="129"/>
      <c r="E149" s="521"/>
      <c r="F149" s="521" t="s">
        <v>886</v>
      </c>
      <c r="G149" s="282">
        <v>3721</v>
      </c>
      <c r="H149" s="282"/>
      <c r="J149" s="421"/>
      <c r="K149" s="421"/>
      <c r="L149" s="565"/>
      <c r="M149" s="565"/>
    </row>
    <row r="150" spans="1:13" ht="14.4">
      <c r="B150" s="129" t="s">
        <v>1113</v>
      </c>
      <c r="C150" s="129"/>
      <c r="D150" s="129"/>
      <c r="E150" s="521"/>
      <c r="F150" s="521" t="s">
        <v>881</v>
      </c>
      <c r="G150" s="282">
        <v>3721</v>
      </c>
      <c r="H150" s="282"/>
      <c r="J150" s="421"/>
      <c r="K150" s="421"/>
      <c r="L150" s="565"/>
      <c r="M150" s="565"/>
    </row>
    <row r="151" spans="1:13" ht="14.4">
      <c r="B151" s="129" t="s">
        <v>1114</v>
      </c>
      <c r="C151" s="129"/>
      <c r="D151" s="129"/>
      <c r="E151" s="521"/>
      <c r="F151" s="521" t="s">
        <v>887</v>
      </c>
      <c r="G151" s="282">
        <v>3721</v>
      </c>
      <c r="H151" s="282"/>
      <c r="J151" s="421"/>
      <c r="K151" s="421"/>
      <c r="L151" s="565"/>
      <c r="M151" s="565"/>
    </row>
    <row r="152" spans="1:13" ht="14.4">
      <c r="B152" s="129" t="s">
        <v>1115</v>
      </c>
      <c r="C152" s="129"/>
      <c r="D152" s="129"/>
      <c r="E152" s="521"/>
      <c r="F152" s="521" t="s">
        <v>882</v>
      </c>
      <c r="G152" s="282">
        <v>3721</v>
      </c>
      <c r="H152" s="282"/>
      <c r="J152" s="421"/>
      <c r="K152" s="421"/>
      <c r="L152" s="565"/>
      <c r="M152" s="565"/>
    </row>
    <row r="153" spans="1:13" ht="14.4">
      <c r="B153" s="129" t="s">
        <v>1116</v>
      </c>
      <c r="C153" s="129"/>
      <c r="D153" s="129"/>
      <c r="E153" s="521"/>
      <c r="F153" s="521" t="s">
        <v>888</v>
      </c>
      <c r="G153" s="282">
        <v>3721</v>
      </c>
      <c r="H153" s="282"/>
      <c r="J153" s="421"/>
      <c r="K153" s="421"/>
      <c r="L153" s="565"/>
      <c r="M153" s="565"/>
    </row>
    <row r="154" spans="1:13" ht="14.4">
      <c r="B154" s="129" t="s">
        <v>1117</v>
      </c>
      <c r="C154" s="129"/>
      <c r="D154" s="129"/>
      <c r="E154" s="521"/>
      <c r="F154" s="521" t="s">
        <v>883</v>
      </c>
      <c r="G154" s="282">
        <v>3721</v>
      </c>
      <c r="H154" s="282"/>
      <c r="J154" s="421"/>
      <c r="K154" s="421"/>
      <c r="L154" s="565"/>
      <c r="M154" s="565"/>
    </row>
    <row r="155" spans="1:13" ht="14.4">
      <c r="B155" s="129" t="s">
        <v>1118</v>
      </c>
      <c r="C155" s="129"/>
      <c r="D155" s="129"/>
      <c r="E155" s="521"/>
      <c r="F155" s="521" t="s">
        <v>889</v>
      </c>
      <c r="G155" s="282">
        <v>3721</v>
      </c>
      <c r="H155" s="282"/>
      <c r="J155" s="421"/>
      <c r="K155" s="421"/>
      <c r="L155" s="565"/>
      <c r="M155" s="565"/>
    </row>
    <row r="156" spans="1:13" ht="14.4">
      <c r="B156" s="129" t="s">
        <v>1119</v>
      </c>
      <c r="C156" s="129"/>
      <c r="D156" s="129"/>
      <c r="E156" s="521"/>
      <c r="F156" s="521" t="s">
        <v>884</v>
      </c>
      <c r="G156" s="282">
        <v>3721</v>
      </c>
      <c r="H156" s="282"/>
      <c r="J156" s="421"/>
      <c r="K156" s="421"/>
      <c r="L156" s="565"/>
      <c r="M156" s="565"/>
    </row>
    <row r="157" spans="1:13" ht="14.4">
      <c r="B157" s="129" t="s">
        <v>1120</v>
      </c>
      <c r="C157" s="129"/>
      <c r="D157" s="129"/>
      <c r="E157" s="521"/>
      <c r="F157" s="521" t="s">
        <v>890</v>
      </c>
      <c r="G157" s="282">
        <v>3721</v>
      </c>
      <c r="H157" s="282"/>
      <c r="J157" s="421"/>
      <c r="K157" s="421"/>
      <c r="L157" s="565"/>
      <c r="M157" s="565"/>
    </row>
    <row r="158" spans="1:13" ht="14.4">
      <c r="B158" s="129" t="s">
        <v>1121</v>
      </c>
      <c r="C158" s="129"/>
      <c r="D158" s="129"/>
      <c r="E158" s="521"/>
      <c r="F158" s="521" t="s">
        <v>885</v>
      </c>
      <c r="G158" s="282">
        <v>3721</v>
      </c>
      <c r="H158" s="282"/>
      <c r="J158" s="421"/>
      <c r="K158" s="421"/>
      <c r="L158" s="565"/>
      <c r="M158" s="565"/>
    </row>
    <row r="159" spans="1:13" ht="14.4">
      <c r="B159" s="129" t="s">
        <v>1122</v>
      </c>
      <c r="C159" s="129"/>
      <c r="D159" s="129"/>
      <c r="E159" s="521"/>
      <c r="F159" s="521" t="s">
        <v>891</v>
      </c>
      <c r="G159" s="282">
        <v>3721</v>
      </c>
      <c r="H159" s="282"/>
      <c r="J159" s="421"/>
      <c r="K159" s="421"/>
      <c r="L159" s="565"/>
      <c r="M159" s="565"/>
    </row>
    <row r="160" spans="1:13" ht="15.75" customHeight="1">
      <c r="A160" s="205"/>
      <c r="B160" s="382"/>
      <c r="C160" s="294"/>
      <c r="D160" s="294"/>
      <c r="E160" s="294"/>
      <c r="F160" s="293" t="s">
        <v>5</v>
      </c>
      <c r="G160" s="250" t="s">
        <v>6</v>
      </c>
      <c r="H160" s="250"/>
    </row>
    <row r="161" spans="1:13" ht="15.75" customHeight="1">
      <c r="A161" s="110"/>
      <c r="B161" s="386" t="s">
        <v>679</v>
      </c>
      <c r="C161" s="292"/>
      <c r="D161" s="292"/>
      <c r="E161" s="292"/>
      <c r="F161" s="272" t="s">
        <v>7</v>
      </c>
      <c r="G161" s="279" t="s">
        <v>8</v>
      </c>
      <c r="H161" s="279"/>
    </row>
    <row r="162" spans="1:13">
      <c r="B162" s="1" t="s">
        <v>598</v>
      </c>
      <c r="F162" s="29" t="s">
        <v>371</v>
      </c>
      <c r="G162" s="18">
        <v>1645</v>
      </c>
      <c r="H162" s="18"/>
      <c r="J162" s="421"/>
      <c r="K162" s="421"/>
      <c r="L162" s="565"/>
      <c r="M162" s="565"/>
    </row>
    <row r="163" spans="1:13">
      <c r="B163" s="1" t="s">
        <v>599</v>
      </c>
      <c r="F163" s="29" t="s">
        <v>372</v>
      </c>
      <c r="G163" s="18">
        <v>1645</v>
      </c>
      <c r="H163" s="18"/>
      <c r="J163" s="421"/>
      <c r="K163" s="421"/>
      <c r="L163" s="565"/>
      <c r="M163" s="565"/>
    </row>
    <row r="164" spans="1:13">
      <c r="F164" s="29"/>
      <c r="G164" s="18"/>
      <c r="H164" s="18"/>
    </row>
    <row r="165" spans="1:13" ht="17.399999999999999">
      <c r="B165" s="30" t="s">
        <v>272</v>
      </c>
      <c r="F165" s="29"/>
      <c r="G165" s="18"/>
      <c r="H165" s="18"/>
    </row>
    <row r="168" spans="1:13" ht="18">
      <c r="E168" s="171" t="s">
        <v>0</v>
      </c>
      <c r="F168" s="171"/>
      <c r="G168" s="171"/>
      <c r="H168" s="171"/>
    </row>
    <row r="169" spans="1:13" ht="15">
      <c r="E169" s="172" t="s">
        <v>1</v>
      </c>
      <c r="F169" s="172"/>
      <c r="G169" s="172"/>
      <c r="H169" s="172"/>
    </row>
    <row r="170" spans="1:13" ht="15.6">
      <c r="E170" s="172" t="s">
        <v>907</v>
      </c>
      <c r="F170" s="172"/>
      <c r="G170" s="478" t="s">
        <v>749</v>
      </c>
      <c r="H170" s="478"/>
    </row>
    <row r="171" spans="1:13" ht="17.399999999999999">
      <c r="E171" s="396" t="s">
        <v>898</v>
      </c>
      <c r="F171" s="210"/>
    </row>
    <row r="172" spans="1:13" ht="17.399999999999999">
      <c r="G172" s="2"/>
      <c r="H172" s="2"/>
    </row>
    <row r="173" spans="1:13" ht="21">
      <c r="A173" s="202" t="s">
        <v>273</v>
      </c>
      <c r="B173" s="203"/>
      <c r="C173" s="203"/>
      <c r="D173" s="203"/>
      <c r="E173" s="203"/>
      <c r="F173" s="204"/>
      <c r="G173" s="247" t="s">
        <v>87</v>
      </c>
      <c r="H173" s="247"/>
    </row>
    <row r="174" spans="1:13" ht="15.75" customHeight="1">
      <c r="A174" s="205"/>
      <c r="C174" s="294"/>
      <c r="D174" s="294"/>
      <c r="E174" s="294"/>
      <c r="F174" s="293" t="s">
        <v>5</v>
      </c>
      <c r="G174" s="250" t="s">
        <v>6</v>
      </c>
      <c r="H174" s="250"/>
    </row>
    <row r="175" spans="1:13" ht="15.75" customHeight="1">
      <c r="A175" s="110"/>
      <c r="B175" s="386" t="s">
        <v>9</v>
      </c>
      <c r="C175" s="292"/>
      <c r="D175" s="292"/>
      <c r="E175" s="292"/>
      <c r="F175" s="291" t="s">
        <v>7</v>
      </c>
      <c r="G175" s="290" t="s">
        <v>8</v>
      </c>
      <c r="H175" s="290"/>
      <c r="J175" s="519"/>
      <c r="K175" s="519"/>
      <c r="L175" s="519"/>
      <c r="M175" s="582"/>
    </row>
    <row r="176" spans="1:13">
      <c r="B176" s="1" t="s">
        <v>216</v>
      </c>
      <c r="F176" s="29" t="s">
        <v>335</v>
      </c>
      <c r="G176" s="18">
        <v>1534</v>
      </c>
      <c r="H176" s="18"/>
      <c r="J176" s="421"/>
      <c r="K176" s="421"/>
      <c r="L176" s="565"/>
      <c r="M176" s="565"/>
    </row>
    <row r="177" spans="1:13">
      <c r="B177" s="1" t="s">
        <v>217</v>
      </c>
      <c r="F177" s="29" t="s">
        <v>336</v>
      </c>
      <c r="G177" s="18">
        <v>1642</v>
      </c>
      <c r="H177" s="18"/>
      <c r="J177" s="421"/>
      <c r="K177" s="421"/>
      <c r="L177" s="565"/>
      <c r="M177" s="565"/>
    </row>
    <row r="178" spans="1:13">
      <c r="B178" s="1" t="s">
        <v>218</v>
      </c>
      <c r="F178" s="29" t="s">
        <v>337</v>
      </c>
      <c r="G178" s="18">
        <v>583</v>
      </c>
      <c r="H178" s="18"/>
      <c r="J178" s="421"/>
      <c r="K178" s="421"/>
      <c r="L178" s="565"/>
      <c r="M178" s="565"/>
    </row>
    <row r="179" spans="1:13" ht="15.6">
      <c r="A179" s="15"/>
      <c r="B179" s="16" t="s">
        <v>268</v>
      </c>
      <c r="F179" s="29" t="s">
        <v>338</v>
      </c>
      <c r="G179" s="18">
        <v>914</v>
      </c>
      <c r="H179" s="18"/>
      <c r="J179" s="421"/>
      <c r="K179" s="421"/>
      <c r="L179" s="565"/>
      <c r="M179" s="565"/>
    </row>
    <row r="180" spans="1:13">
      <c r="B180" s="1" t="s">
        <v>220</v>
      </c>
      <c r="F180" s="29" t="s">
        <v>377</v>
      </c>
      <c r="G180" s="18">
        <v>729</v>
      </c>
      <c r="H180" s="18"/>
      <c r="J180" s="421"/>
      <c r="K180" s="421"/>
      <c r="L180" s="565"/>
      <c r="M180" s="565"/>
    </row>
    <row r="189" spans="1:13">
      <c r="G189" s="502"/>
      <c r="H189" s="502"/>
    </row>
  </sheetData>
  <mergeCells count="1">
    <mergeCell ref="E146:F146"/>
  </mergeCells>
  <hyperlinks>
    <hyperlink ref="E6" r:id="rId1" xr:uid="{4675CE74-5AF5-A745-8C77-13F278BDE0D5}"/>
    <hyperlink ref="E65" r:id="rId2" xr:uid="{A80973F2-C02C-1648-9DF7-3F1A704318C8}"/>
    <hyperlink ref="E120" r:id="rId3" xr:uid="{A8D54D33-2E66-E44A-86C8-372DDE16A025}"/>
    <hyperlink ref="E171" r:id="rId4" xr:uid="{B072B233-05C5-FC4B-AB0C-8D592E803E69}"/>
    <hyperlink ref="G5" location="'Table of Contents'!A1" display="Contents" xr:uid="{BE0783B2-B84D-CF41-B868-7B40EE4B0140}"/>
    <hyperlink ref="G64" location="'Table of Contents'!A1" display="Contents" xr:uid="{18EB9823-56A2-EC49-9C31-5293F833B120}"/>
    <hyperlink ref="G119" location="'Table of Contents'!A1" display="Contents" xr:uid="{CFD6D71F-338D-C84F-B5B5-1E47B0C0FA9B}"/>
    <hyperlink ref="G170" location="'Table of Contents'!A1" display="Contents" xr:uid="{4EE102A9-28E3-204B-A7EE-FA0EF1D139B7}"/>
    <hyperlink ref="B30:F30" location="'Scale Indicators'!A1" display="NOTE:  Order electronic scale indicator from the Weigh Tronix Scale Indicator section." xr:uid="{463B5CF7-2506-3244-9F0F-CB09E4275FD4}"/>
    <hyperlink ref="B87:F87" location="'Scale Indicators'!A1" display="NOTE:  Order electronic scale indicator from the Weigh Tronix Scale Indicator section." xr:uid="{BA4AE7F9-EBEA-6141-8AE1-3277D350A244}"/>
    <hyperlink ref="B144:F144" location="'Scale Indicators'!A1" display="NOTE:  Order electronic scale indicator from the Weigh Tronix Scale Indicator section." xr:uid="{FA0691C7-4E63-5849-89B2-0650A21EC406}"/>
  </hyperlinks>
  <pageMargins left="0.78749999999999998" right="0.32013888888888897" top="0.4" bottom="1.0034722222222201" header="0.51180555555555596" footer="0.67013888888888895"/>
  <pageSetup scale="84" orientation="portrait" r:id="rId5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rowBreaks count="3" manualBreakCount="3">
    <brk id="58" max="6" man="1"/>
    <brk id="113" max="6" man="1"/>
    <brk id="165" max="6" man="1"/>
  </rowBreaks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25B3-F66B-4CFD-9E7B-8EDC9AA1F097}">
  <dimension ref="A1:M185"/>
  <sheetViews>
    <sheetView view="pageBreakPreview" topLeftCell="A37" zoomScaleNormal="100" zoomScaleSheetLayoutView="100" workbookViewId="0">
      <selection activeCell="N57" sqref="H1:N57"/>
    </sheetView>
  </sheetViews>
  <sheetFormatPr defaultColWidth="13.6640625" defaultRowHeight="13.2"/>
  <cols>
    <col min="1" max="1" width="3" style="132" customWidth="1"/>
    <col min="2" max="2" width="27.88671875" style="132" customWidth="1"/>
    <col min="3" max="3" width="21.6640625" style="132" customWidth="1"/>
    <col min="4" max="4" width="3.44140625" style="132" customWidth="1"/>
    <col min="5" max="5" width="13.44140625" style="132" customWidth="1"/>
    <col min="6" max="6" width="15.5546875" style="133" customWidth="1"/>
    <col min="7" max="7" width="26" style="133" customWidth="1"/>
    <col min="8" max="8" width="19.88671875" style="133" bestFit="1" customWidth="1"/>
    <col min="9" max="9" width="5.6640625" style="132" customWidth="1"/>
    <col min="10" max="10" width="13.44140625" style="167" bestFit="1" customWidth="1"/>
    <col min="11" max="11" width="14.88671875" style="572" bestFit="1" customWidth="1"/>
    <col min="12" max="12" width="32" style="572" bestFit="1" customWidth="1"/>
    <col min="13" max="13" width="22.44140625" style="572" bestFit="1" customWidth="1"/>
    <col min="14" max="16384" width="13.6640625" style="132"/>
  </cols>
  <sheetData>
    <row r="1" spans="1:8" ht="15" customHeight="1"/>
    <row r="2" spans="1:8" ht="15" customHeight="1"/>
    <row r="3" spans="1:8" ht="15" customHeight="1">
      <c r="E3" s="180" t="s">
        <v>0</v>
      </c>
      <c r="F3" s="180"/>
      <c r="G3" s="180"/>
      <c r="H3" s="180"/>
    </row>
    <row r="4" spans="1:8" ht="15" customHeight="1">
      <c r="E4" s="181" t="s">
        <v>1</v>
      </c>
      <c r="F4" s="181"/>
      <c r="G4" s="181"/>
      <c r="H4" s="181"/>
    </row>
    <row r="5" spans="1:8" ht="15" customHeight="1">
      <c r="E5" s="181" t="s">
        <v>907</v>
      </c>
      <c r="F5" s="181"/>
      <c r="G5" s="478" t="s">
        <v>749</v>
      </c>
      <c r="H5" s="478"/>
    </row>
    <row r="6" spans="1:8" ht="15" customHeight="1">
      <c r="E6" s="396" t="s">
        <v>898</v>
      </c>
    </row>
    <row r="7" spans="1:8" ht="36.75" customHeight="1">
      <c r="G7" s="2"/>
      <c r="H7" s="2"/>
    </row>
    <row r="8" spans="1:8" ht="26.25" customHeight="1">
      <c r="A8" s="149" t="s">
        <v>1018</v>
      </c>
      <c r="B8" s="148"/>
      <c r="C8" s="148"/>
      <c r="D8" s="148"/>
      <c r="E8" s="148"/>
      <c r="F8" s="148"/>
      <c r="G8" s="254" t="s">
        <v>87</v>
      </c>
      <c r="H8" s="254"/>
    </row>
    <row r="9" spans="1:8" ht="20.25" customHeight="1">
      <c r="B9" s="135" t="s">
        <v>4</v>
      </c>
    </row>
    <row r="10" spans="1:8" ht="12.75" customHeight="1">
      <c r="B10" s="152" t="s">
        <v>279</v>
      </c>
    </row>
    <row r="11" spans="1:8">
      <c r="B11" s="132" t="s">
        <v>280</v>
      </c>
      <c r="F11" s="160"/>
      <c r="G11" s="160"/>
      <c r="H11" s="160"/>
    </row>
    <row r="12" spans="1:8" ht="7.5" customHeight="1">
      <c r="F12" s="160"/>
      <c r="G12" s="160"/>
      <c r="H12" s="160"/>
    </row>
    <row r="13" spans="1:8" ht="16.2">
      <c r="B13" s="153" t="s">
        <v>281</v>
      </c>
      <c r="F13" s="160"/>
      <c r="G13" s="160"/>
      <c r="H13" s="160"/>
    </row>
    <row r="14" spans="1:8">
      <c r="B14" s="132" t="s">
        <v>282</v>
      </c>
      <c r="F14" s="160"/>
      <c r="G14" s="160"/>
      <c r="H14" s="160"/>
    </row>
    <row r="15" spans="1:8">
      <c r="B15" s="133" t="s">
        <v>283</v>
      </c>
      <c r="F15" s="160"/>
      <c r="G15" s="160"/>
      <c r="H15" s="160"/>
    </row>
    <row r="16" spans="1:8">
      <c r="B16" s="133" t="s">
        <v>284</v>
      </c>
      <c r="F16" s="160"/>
    </row>
    <row r="17" spans="2:6" ht="12" customHeight="1">
      <c r="B17" s="132" t="s">
        <v>285</v>
      </c>
      <c r="F17" s="160"/>
    </row>
    <row r="18" spans="2:6">
      <c r="B18" s="133" t="s">
        <v>286</v>
      </c>
      <c r="F18" s="160"/>
    </row>
    <row r="19" spans="2:6">
      <c r="B19" s="133"/>
      <c r="F19" s="160"/>
    </row>
    <row r="20" spans="2:6" ht="16.2">
      <c r="B20" s="153" t="s">
        <v>287</v>
      </c>
    </row>
    <row r="21" spans="2:6">
      <c r="B21" s="133" t="s">
        <v>288</v>
      </c>
    </row>
    <row r="22" spans="2:6">
      <c r="B22" s="133" t="s">
        <v>289</v>
      </c>
    </row>
    <row r="23" spans="2:6">
      <c r="B23" s="133" t="s">
        <v>290</v>
      </c>
    </row>
    <row r="24" spans="2:6">
      <c r="B24" s="133" t="s">
        <v>291</v>
      </c>
    </row>
    <row r="25" spans="2:6">
      <c r="B25" s="133" t="s">
        <v>292</v>
      </c>
    </row>
    <row r="26" spans="2:6">
      <c r="B26" s="133" t="s">
        <v>293</v>
      </c>
    </row>
    <row r="27" spans="2:6">
      <c r="B27" s="133"/>
    </row>
    <row r="28" spans="2:6" ht="16.2">
      <c r="B28" s="153" t="s">
        <v>918</v>
      </c>
    </row>
    <row r="29" spans="2:6">
      <c r="B29" s="133" t="s">
        <v>927</v>
      </c>
    </row>
    <row r="30" spans="2:6">
      <c r="B30" s="133" t="s">
        <v>928</v>
      </c>
    </row>
    <row r="31" spans="2:6">
      <c r="B31" s="133" t="s">
        <v>929</v>
      </c>
    </row>
    <row r="32" spans="2:6">
      <c r="B32" s="133" t="s">
        <v>930</v>
      </c>
    </row>
    <row r="33" spans="1:13">
      <c r="B33" s="133"/>
    </row>
    <row r="34" spans="1:13" ht="16.2">
      <c r="B34" s="153" t="s">
        <v>1020</v>
      </c>
    </row>
    <row r="35" spans="1:13">
      <c r="B35" s="133" t="s">
        <v>931</v>
      </c>
    </row>
    <row r="36" spans="1:13">
      <c r="B36" s="133" t="s">
        <v>932</v>
      </c>
    </row>
    <row r="37" spans="1:13">
      <c r="B37" s="133" t="s">
        <v>933</v>
      </c>
    </row>
    <row r="38" spans="1:13">
      <c r="B38" s="133" t="s">
        <v>934</v>
      </c>
    </row>
    <row r="39" spans="1:13">
      <c r="B39" s="133"/>
    </row>
    <row r="40" spans="1:13" ht="15.6">
      <c r="A40" s="146"/>
      <c r="B40" s="145"/>
      <c r="C40" s="145"/>
      <c r="D40" s="145"/>
      <c r="E40" s="145"/>
      <c r="F40" s="144" t="s">
        <v>5</v>
      </c>
      <c r="G40" s="252" t="s">
        <v>6</v>
      </c>
      <c r="H40" s="252"/>
      <c r="J40" s="554"/>
      <c r="K40" s="554"/>
      <c r="L40" s="589"/>
    </row>
    <row r="41" spans="1:13" ht="17.399999999999999">
      <c r="A41" s="151"/>
      <c r="B41" s="150" t="s">
        <v>680</v>
      </c>
      <c r="C41" s="140"/>
      <c r="D41" s="140"/>
      <c r="E41" s="140"/>
      <c r="F41" s="139" t="s">
        <v>7</v>
      </c>
      <c r="G41" s="253" t="s">
        <v>87</v>
      </c>
      <c r="H41" s="253"/>
      <c r="J41" s="519"/>
      <c r="K41" s="519"/>
      <c r="L41" s="519"/>
      <c r="M41" s="582"/>
    </row>
    <row r="42" spans="1:13">
      <c r="B42" s="154" t="s">
        <v>915</v>
      </c>
      <c r="C42" s="133" t="s">
        <v>937</v>
      </c>
      <c r="F42" s="214" t="s">
        <v>395</v>
      </c>
      <c r="G42" s="215">
        <v>1318</v>
      </c>
      <c r="H42" s="215"/>
      <c r="J42" s="421"/>
      <c r="K42" s="421"/>
      <c r="L42" s="565"/>
      <c r="M42" s="565"/>
    </row>
    <row r="43" spans="1:13" ht="7.5" customHeight="1">
      <c r="B43" s="154"/>
      <c r="F43" s="214"/>
      <c r="G43" s="217"/>
      <c r="H43" s="217"/>
    </row>
    <row r="44" spans="1:13">
      <c r="B44" s="154" t="s">
        <v>916</v>
      </c>
      <c r="C44" s="133" t="s">
        <v>938</v>
      </c>
      <c r="F44" s="214" t="s">
        <v>396</v>
      </c>
      <c r="G44" s="215">
        <v>1535</v>
      </c>
      <c r="H44" s="215"/>
      <c r="J44" s="421"/>
      <c r="K44" s="421"/>
      <c r="L44" s="565"/>
      <c r="M44" s="565"/>
    </row>
    <row r="45" spans="1:13" ht="7.5" customHeight="1">
      <c r="B45" s="154"/>
      <c r="F45" s="214"/>
      <c r="G45" s="217"/>
      <c r="H45" s="217"/>
    </row>
    <row r="46" spans="1:13">
      <c r="B46" s="154" t="s">
        <v>918</v>
      </c>
      <c r="C46" s="133" t="s">
        <v>941</v>
      </c>
      <c r="F46" s="214" t="s">
        <v>920</v>
      </c>
      <c r="G46" s="215">
        <v>1781</v>
      </c>
      <c r="H46" s="217"/>
      <c r="J46" s="421"/>
      <c r="K46" s="421"/>
      <c r="L46" s="565"/>
      <c r="M46" s="565"/>
    </row>
    <row r="47" spans="1:13">
      <c r="B47" s="154"/>
      <c r="C47" s="159" t="s">
        <v>942</v>
      </c>
      <c r="F47" s="214"/>
      <c r="G47" s="217"/>
      <c r="H47" s="217"/>
    </row>
    <row r="48" spans="1:13">
      <c r="B48" s="154" t="s">
        <v>919</v>
      </c>
      <c r="C48" s="133" t="s">
        <v>936</v>
      </c>
      <c r="F48" s="214" t="s">
        <v>921</v>
      </c>
      <c r="G48" s="215">
        <v>1395</v>
      </c>
      <c r="H48" s="217"/>
      <c r="J48" s="421"/>
      <c r="K48" s="421"/>
      <c r="L48" s="565"/>
      <c r="M48" s="565"/>
    </row>
    <row r="49" spans="1:13" ht="12.75" customHeight="1">
      <c r="B49" s="136"/>
      <c r="C49" s="132" t="s">
        <v>935</v>
      </c>
      <c r="F49" s="214"/>
      <c r="G49" s="217"/>
      <c r="H49" s="217"/>
    </row>
    <row r="50" spans="1:13">
      <c r="B50" s="154" t="s">
        <v>917</v>
      </c>
      <c r="C50" s="133" t="s">
        <v>940</v>
      </c>
      <c r="F50" s="214" t="s">
        <v>397</v>
      </c>
      <c r="G50" s="215">
        <v>1997</v>
      </c>
      <c r="H50" s="215"/>
      <c r="J50" s="421"/>
      <c r="K50" s="421"/>
      <c r="L50" s="565"/>
      <c r="M50" s="565"/>
    </row>
    <row r="51" spans="1:13">
      <c r="B51" s="154"/>
      <c r="C51" s="159" t="s">
        <v>939</v>
      </c>
      <c r="F51" s="214"/>
      <c r="G51" s="217"/>
      <c r="H51" s="217"/>
    </row>
    <row r="52" spans="1:13" ht="15.6">
      <c r="A52" s="146"/>
      <c r="B52" s="145"/>
      <c r="C52" s="145"/>
      <c r="D52" s="145"/>
      <c r="E52" s="145"/>
      <c r="F52" s="157" t="s">
        <v>5</v>
      </c>
      <c r="G52" s="252" t="s">
        <v>6</v>
      </c>
      <c r="H52" s="252"/>
    </row>
    <row r="53" spans="1:13" ht="17.399999999999999">
      <c r="A53" s="151"/>
      <c r="B53" s="150" t="s">
        <v>294</v>
      </c>
      <c r="C53" s="140"/>
      <c r="D53" s="140"/>
      <c r="E53" s="140"/>
      <c r="F53" s="158" t="s">
        <v>7</v>
      </c>
      <c r="G53" s="253" t="s">
        <v>87</v>
      </c>
      <c r="H53" s="253"/>
    </row>
    <row r="54" spans="1:13">
      <c r="B54" s="132" t="s">
        <v>295</v>
      </c>
      <c r="F54" s="214" t="s">
        <v>398</v>
      </c>
      <c r="G54" s="215">
        <v>706</v>
      </c>
      <c r="H54" s="215"/>
      <c r="J54" s="421"/>
      <c r="K54" s="421"/>
      <c r="L54" s="565"/>
      <c r="M54" s="565"/>
    </row>
    <row r="55" spans="1:13">
      <c r="B55" s="132" t="s">
        <v>296</v>
      </c>
      <c r="F55" s="214" t="s">
        <v>399</v>
      </c>
      <c r="G55" s="215">
        <v>140</v>
      </c>
      <c r="H55" s="215"/>
      <c r="J55" s="421"/>
      <c r="K55" s="421"/>
      <c r="L55" s="565"/>
      <c r="M55" s="565"/>
    </row>
    <row r="56" spans="1:13">
      <c r="F56" s="160"/>
    </row>
    <row r="185" spans="7:8">
      <c r="G185" s="525"/>
      <c r="H185" s="525"/>
    </row>
  </sheetData>
  <hyperlinks>
    <hyperlink ref="E6" r:id="rId1" xr:uid="{26B8E7BC-9D7E-1E49-A5F8-8FECC32FB876}"/>
    <hyperlink ref="G5" location="'Table of Contents'!A1" display="Contents" xr:uid="{B8FF0415-8486-6C4C-B8B3-DB4D7B582506}"/>
  </hyperlinks>
  <pageMargins left="0.78749999999999998" right="0.4" top="0.4" bottom="1.1722222222222201" header="0.51180555555555596" footer="0.55000000000000004"/>
  <pageSetup scale="81" firstPageNumber="0" orientation="portrait" verticalDpi="300" r:id="rId2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2434-BAB5-4F47-BAD0-10EF0B72BB6E}">
  <dimension ref="A1:M172"/>
  <sheetViews>
    <sheetView view="pageBreakPreview" zoomScaleNormal="100" zoomScaleSheetLayoutView="100" workbookViewId="0">
      <selection activeCell="H1" sqref="H1:N111"/>
    </sheetView>
  </sheetViews>
  <sheetFormatPr defaultColWidth="13.6640625" defaultRowHeight="13.2"/>
  <cols>
    <col min="1" max="1" width="3" style="132" customWidth="1"/>
    <col min="2" max="2" width="21.33203125" style="132" customWidth="1"/>
    <col min="3" max="3" width="21.6640625" style="132" customWidth="1"/>
    <col min="4" max="4" width="3.6640625" style="132" customWidth="1"/>
    <col min="5" max="5" width="13.44140625" style="132" customWidth="1"/>
    <col min="6" max="6" width="13.44140625" style="133" customWidth="1"/>
    <col min="7" max="8" width="15.44140625" style="133" customWidth="1"/>
    <col min="9" max="9" width="4.88671875" style="132" customWidth="1"/>
    <col min="10" max="10" width="13.44140625" style="167" bestFit="1" customWidth="1"/>
    <col min="11" max="11" width="14.88671875" style="572" bestFit="1" customWidth="1"/>
    <col min="12" max="12" width="32" style="572" bestFit="1" customWidth="1"/>
    <col min="13" max="13" width="22.44140625" style="572" bestFit="1" customWidth="1"/>
    <col min="14" max="16384" width="13.6640625" style="132"/>
  </cols>
  <sheetData>
    <row r="1" spans="1:13" ht="15" customHeight="1"/>
    <row r="2" spans="1:13" ht="15" customHeight="1"/>
    <row r="3" spans="1:13" ht="15" customHeight="1">
      <c r="E3" s="180" t="s">
        <v>0</v>
      </c>
      <c r="F3" s="180"/>
      <c r="G3" s="180"/>
      <c r="H3" s="180"/>
    </row>
    <row r="4" spans="1:13" ht="15" customHeight="1">
      <c r="E4" s="181" t="s">
        <v>1</v>
      </c>
      <c r="F4" s="181"/>
      <c r="G4" s="181"/>
      <c r="H4" s="541"/>
    </row>
    <row r="5" spans="1:13" ht="15" customHeight="1">
      <c r="E5" s="181" t="s">
        <v>907</v>
      </c>
      <c r="F5" s="181"/>
      <c r="G5" s="478" t="s">
        <v>749</v>
      </c>
      <c r="H5" s="478"/>
    </row>
    <row r="6" spans="1:13" ht="15" customHeight="1">
      <c r="E6" s="396" t="s">
        <v>898</v>
      </c>
    </row>
    <row r="7" spans="1:13" ht="36.75" customHeight="1">
      <c r="G7" s="2"/>
      <c r="H7" s="2"/>
    </row>
    <row r="8" spans="1:13" ht="26.25" customHeight="1">
      <c r="A8" s="155" t="s">
        <v>578</v>
      </c>
      <c r="B8" s="148"/>
      <c r="C8" s="148"/>
      <c r="D8" s="148"/>
      <c r="E8" s="148"/>
      <c r="F8" s="156"/>
      <c r="G8" s="247" t="s">
        <v>3</v>
      </c>
      <c r="H8" s="247"/>
    </row>
    <row r="9" spans="1:13" ht="24" customHeight="1">
      <c r="B9" s="135" t="s">
        <v>4</v>
      </c>
    </row>
    <row r="10" spans="1:13" ht="12.75" customHeight="1">
      <c r="B10" s="152" t="s">
        <v>579</v>
      </c>
    </row>
    <row r="11" spans="1:13" ht="15.6">
      <c r="A11" s="146"/>
      <c r="B11" s="145"/>
      <c r="C11" s="145"/>
      <c r="D11" s="145"/>
      <c r="E11" s="145"/>
      <c r="F11" s="144" t="s">
        <v>5</v>
      </c>
      <c r="G11" s="252" t="s">
        <v>6</v>
      </c>
      <c r="H11" s="252"/>
      <c r="J11" s="554"/>
      <c r="K11" s="554"/>
      <c r="L11" s="589"/>
    </row>
    <row r="12" spans="1:13" ht="17.399999999999999">
      <c r="A12" s="142"/>
      <c r="B12" s="141" t="s">
        <v>580</v>
      </c>
      <c r="C12" s="140"/>
      <c r="D12" s="140"/>
      <c r="E12" s="140"/>
      <c r="F12" s="139" t="s">
        <v>7</v>
      </c>
      <c r="G12" s="253" t="s">
        <v>8</v>
      </c>
      <c r="H12" s="253"/>
      <c r="J12" s="519"/>
      <c r="K12" s="519"/>
      <c r="L12" s="519"/>
      <c r="M12" s="582"/>
    </row>
    <row r="13" spans="1:13">
      <c r="B13" s="132" t="s">
        <v>135</v>
      </c>
      <c r="F13" s="214" t="s">
        <v>297</v>
      </c>
      <c r="G13" s="215">
        <v>600</v>
      </c>
      <c r="H13" s="215"/>
      <c r="J13" s="421"/>
      <c r="K13" s="421"/>
      <c r="L13" s="565"/>
      <c r="M13" s="565"/>
    </row>
    <row r="14" spans="1:13">
      <c r="B14" s="132" t="s">
        <v>136</v>
      </c>
      <c r="F14" s="214" t="s">
        <v>298</v>
      </c>
      <c r="G14" s="215">
        <v>600</v>
      </c>
      <c r="H14" s="215"/>
      <c r="J14" s="421"/>
      <c r="K14" s="421"/>
      <c r="L14" s="565"/>
      <c r="M14" s="565"/>
    </row>
    <row r="15" spans="1:13">
      <c r="B15" s="132" t="s">
        <v>137</v>
      </c>
      <c r="F15" s="214" t="s">
        <v>299</v>
      </c>
      <c r="G15" s="215">
        <v>600</v>
      </c>
      <c r="H15" s="215"/>
      <c r="J15" s="421"/>
      <c r="K15" s="421"/>
      <c r="L15" s="565"/>
      <c r="M15" s="565"/>
    </row>
    <row r="16" spans="1:13">
      <c r="B16" s="132" t="s">
        <v>138</v>
      </c>
      <c r="F16" s="214" t="s">
        <v>300</v>
      </c>
      <c r="G16" s="215">
        <v>600</v>
      </c>
      <c r="H16" s="215"/>
      <c r="J16" s="421"/>
      <c r="K16" s="421"/>
      <c r="L16" s="565"/>
      <c r="M16" s="565"/>
    </row>
    <row r="17" spans="1:13">
      <c r="B17" s="132" t="s">
        <v>139</v>
      </c>
      <c r="F17" s="214" t="s">
        <v>301</v>
      </c>
      <c r="G17" s="215">
        <v>600</v>
      </c>
      <c r="H17" s="215"/>
      <c r="J17" s="421"/>
      <c r="K17" s="421"/>
      <c r="L17" s="565"/>
      <c r="M17" s="565"/>
    </row>
    <row r="18" spans="1:13">
      <c r="B18" s="132" t="s">
        <v>140</v>
      </c>
      <c r="F18" s="214" t="s">
        <v>302</v>
      </c>
      <c r="G18" s="215">
        <v>600</v>
      </c>
      <c r="H18" s="215"/>
      <c r="J18" s="421"/>
      <c r="K18" s="421"/>
      <c r="L18" s="565"/>
      <c r="M18" s="565"/>
    </row>
    <row r="19" spans="1:13">
      <c r="B19" s="132" t="s">
        <v>141</v>
      </c>
      <c r="F19" s="214" t="s">
        <v>303</v>
      </c>
      <c r="G19" s="215">
        <v>600</v>
      </c>
      <c r="H19" s="215"/>
      <c r="J19" s="421"/>
      <c r="K19" s="421"/>
      <c r="L19" s="565"/>
      <c r="M19" s="565"/>
    </row>
    <row r="20" spans="1:13">
      <c r="B20" s="132" t="s">
        <v>142</v>
      </c>
      <c r="F20" s="214" t="s">
        <v>304</v>
      </c>
      <c r="G20" s="215">
        <v>600</v>
      </c>
      <c r="H20" s="215"/>
      <c r="J20" s="421"/>
      <c r="K20" s="421"/>
      <c r="L20" s="565"/>
      <c r="M20" s="565"/>
    </row>
    <row r="21" spans="1:13">
      <c r="B21" s="132" t="s">
        <v>143</v>
      </c>
      <c r="F21" s="214" t="s">
        <v>305</v>
      </c>
      <c r="G21" s="215">
        <v>600</v>
      </c>
      <c r="H21" s="215"/>
      <c r="J21" s="421"/>
      <c r="K21" s="421"/>
      <c r="L21" s="565"/>
      <c r="M21" s="565"/>
    </row>
    <row r="22" spans="1:13">
      <c r="B22" s="133" t="s">
        <v>144</v>
      </c>
      <c r="F22" s="214" t="s">
        <v>306</v>
      </c>
      <c r="G22" s="215">
        <v>600</v>
      </c>
      <c r="H22" s="215"/>
      <c r="J22" s="421"/>
      <c r="K22" s="421"/>
      <c r="L22" s="565"/>
      <c r="M22" s="565"/>
    </row>
    <row r="23" spans="1:13">
      <c r="B23" s="132" t="s">
        <v>145</v>
      </c>
      <c r="F23" s="214" t="s">
        <v>307</v>
      </c>
      <c r="G23" s="215">
        <v>600</v>
      </c>
      <c r="H23" s="215"/>
      <c r="J23" s="421"/>
      <c r="K23" s="421"/>
      <c r="L23" s="565"/>
      <c r="M23" s="565"/>
    </row>
    <row r="24" spans="1:13">
      <c r="B24" s="132" t="s">
        <v>146</v>
      </c>
      <c r="F24" s="214" t="s">
        <v>308</v>
      </c>
      <c r="G24" s="215">
        <v>600</v>
      </c>
      <c r="H24" s="215"/>
      <c r="J24" s="421"/>
      <c r="K24" s="421"/>
      <c r="L24" s="565"/>
      <c r="M24" s="565"/>
    </row>
    <row r="25" spans="1:13">
      <c r="B25" s="132" t="s">
        <v>147</v>
      </c>
      <c r="F25" s="214" t="s">
        <v>309</v>
      </c>
      <c r="G25" s="215">
        <v>600</v>
      </c>
      <c r="H25" s="215"/>
      <c r="J25" s="421"/>
      <c r="K25" s="421"/>
      <c r="L25" s="565"/>
      <c r="M25" s="565"/>
    </row>
    <row r="26" spans="1:13" ht="15.6">
      <c r="A26" s="146"/>
      <c r="B26" s="145"/>
      <c r="C26" s="145"/>
      <c r="D26" s="145"/>
      <c r="E26" s="145"/>
      <c r="F26" s="157" t="s">
        <v>5</v>
      </c>
      <c r="G26" s="252" t="s">
        <v>6</v>
      </c>
      <c r="H26" s="252"/>
    </row>
    <row r="27" spans="1:13" ht="14.25" customHeight="1">
      <c r="A27" s="142"/>
      <c r="B27" s="141" t="s">
        <v>581</v>
      </c>
      <c r="C27" s="140"/>
      <c r="D27" s="140"/>
      <c r="E27" s="140"/>
      <c r="F27" s="158" t="s">
        <v>7</v>
      </c>
      <c r="G27" s="253" t="s">
        <v>8</v>
      </c>
      <c r="H27" s="253"/>
    </row>
    <row r="28" spans="1:13">
      <c r="B28" s="133" t="s">
        <v>1021</v>
      </c>
      <c r="C28" s="525"/>
      <c r="D28" s="525"/>
      <c r="E28" s="525"/>
      <c r="F28" s="29" t="s">
        <v>1022</v>
      </c>
      <c r="G28" s="215">
        <v>729</v>
      </c>
      <c r="H28" s="215"/>
      <c r="J28" s="421"/>
      <c r="K28" s="421"/>
      <c r="L28" s="565"/>
      <c r="M28" s="565"/>
    </row>
    <row r="29" spans="1:13">
      <c r="B29" s="132" t="s">
        <v>135</v>
      </c>
      <c r="F29" s="214" t="s">
        <v>382</v>
      </c>
      <c r="G29" s="215">
        <v>729</v>
      </c>
      <c r="H29" s="215"/>
      <c r="J29" s="421"/>
      <c r="K29" s="421"/>
      <c r="L29" s="565"/>
      <c r="M29" s="565"/>
    </row>
    <row r="30" spans="1:13">
      <c r="B30" s="132" t="s">
        <v>136</v>
      </c>
      <c r="F30" s="214" t="s">
        <v>383</v>
      </c>
      <c r="G30" s="215">
        <v>729</v>
      </c>
      <c r="H30" s="215"/>
      <c r="J30" s="421"/>
      <c r="K30" s="421"/>
      <c r="L30" s="565"/>
      <c r="M30" s="565"/>
    </row>
    <row r="31" spans="1:13">
      <c r="B31" s="132" t="s">
        <v>137</v>
      </c>
      <c r="F31" s="214" t="s">
        <v>384</v>
      </c>
      <c r="G31" s="215">
        <v>729</v>
      </c>
      <c r="H31" s="215"/>
      <c r="J31" s="421"/>
      <c r="K31" s="421"/>
      <c r="L31" s="565"/>
      <c r="M31" s="565"/>
    </row>
    <row r="32" spans="1:13">
      <c r="B32" s="132" t="s">
        <v>138</v>
      </c>
      <c r="F32" s="214" t="s">
        <v>385</v>
      </c>
      <c r="G32" s="215">
        <v>729</v>
      </c>
      <c r="H32" s="215"/>
      <c r="J32" s="421"/>
      <c r="K32" s="421"/>
      <c r="L32" s="565"/>
      <c r="M32" s="565"/>
    </row>
    <row r="33" spans="1:13" ht="12.75" customHeight="1">
      <c r="A33" s="137"/>
      <c r="B33" s="159" t="s">
        <v>139</v>
      </c>
      <c r="F33" s="214" t="s">
        <v>386</v>
      </c>
      <c r="G33" s="215">
        <v>729</v>
      </c>
      <c r="H33" s="215"/>
      <c r="J33" s="421"/>
      <c r="K33" s="421"/>
      <c r="L33" s="565"/>
      <c r="M33" s="565"/>
    </row>
    <row r="34" spans="1:13">
      <c r="B34" s="132" t="s">
        <v>140</v>
      </c>
      <c r="F34" s="214" t="s">
        <v>387</v>
      </c>
      <c r="G34" s="215">
        <v>729</v>
      </c>
      <c r="H34" s="215"/>
      <c r="J34" s="421"/>
      <c r="K34" s="421"/>
      <c r="L34" s="565"/>
      <c r="M34" s="565"/>
    </row>
    <row r="35" spans="1:13">
      <c r="B35" s="132" t="s">
        <v>141</v>
      </c>
      <c r="F35" s="214" t="s">
        <v>388</v>
      </c>
      <c r="G35" s="215">
        <v>729</v>
      </c>
      <c r="H35" s="215"/>
      <c r="J35" s="421"/>
      <c r="K35" s="421"/>
      <c r="L35" s="565"/>
      <c r="M35" s="565"/>
    </row>
    <row r="36" spans="1:13">
      <c r="B36" s="132" t="s">
        <v>142</v>
      </c>
      <c r="F36" s="214" t="s">
        <v>389</v>
      </c>
      <c r="G36" s="215">
        <v>729</v>
      </c>
      <c r="H36" s="215"/>
      <c r="J36" s="421"/>
      <c r="K36" s="421"/>
      <c r="L36" s="565"/>
      <c r="M36" s="565"/>
    </row>
    <row r="37" spans="1:13">
      <c r="B37" s="132" t="s">
        <v>143</v>
      </c>
      <c r="F37" s="214" t="s">
        <v>391</v>
      </c>
      <c r="G37" s="215">
        <v>729</v>
      </c>
      <c r="H37" s="215"/>
      <c r="J37" s="421"/>
      <c r="K37" s="421"/>
      <c r="L37" s="565"/>
      <c r="M37" s="565"/>
    </row>
    <row r="38" spans="1:13">
      <c r="B38" s="132" t="s">
        <v>144</v>
      </c>
      <c r="F38" s="214" t="s">
        <v>390</v>
      </c>
      <c r="G38" s="215">
        <v>729</v>
      </c>
      <c r="H38" s="215"/>
      <c r="J38" s="421"/>
      <c r="K38" s="421"/>
      <c r="L38" s="565"/>
      <c r="M38" s="565"/>
    </row>
    <row r="39" spans="1:13">
      <c r="B39" s="132" t="s">
        <v>145</v>
      </c>
      <c r="F39" s="214" t="s">
        <v>392</v>
      </c>
      <c r="G39" s="215">
        <v>729</v>
      </c>
      <c r="H39" s="215"/>
      <c r="J39" s="421"/>
      <c r="K39" s="421"/>
      <c r="L39" s="565"/>
      <c r="M39" s="565"/>
    </row>
    <row r="40" spans="1:13">
      <c r="B40" s="132" t="s">
        <v>146</v>
      </c>
      <c r="F40" s="214" t="s">
        <v>393</v>
      </c>
      <c r="G40" s="215">
        <v>729</v>
      </c>
      <c r="H40" s="215"/>
      <c r="J40" s="421"/>
      <c r="K40" s="421"/>
      <c r="L40" s="565"/>
      <c r="M40" s="565"/>
    </row>
    <row r="41" spans="1:13">
      <c r="B41" s="132" t="s">
        <v>147</v>
      </c>
      <c r="F41" s="214" t="s">
        <v>394</v>
      </c>
      <c r="G41" s="215">
        <v>729</v>
      </c>
      <c r="H41" s="215"/>
      <c r="J41" s="421"/>
      <c r="K41" s="421"/>
      <c r="L41" s="565"/>
      <c r="M41" s="565"/>
    </row>
    <row r="42" spans="1:13">
      <c r="F42" s="214"/>
    </row>
    <row r="43" spans="1:13">
      <c r="F43" s="214"/>
    </row>
    <row r="44" spans="1:13">
      <c r="F44" s="216"/>
    </row>
    <row r="172" spans="7:8">
      <c r="G172" s="525"/>
      <c r="H172" s="525"/>
    </row>
  </sheetData>
  <hyperlinks>
    <hyperlink ref="E6" r:id="rId1" xr:uid="{14AA5EFA-257E-EB44-88C3-E2DADE60B4A1}"/>
    <hyperlink ref="G5" location="'Table of Contents'!A1" display="Contents" xr:uid="{2F7F8513-4480-FF4B-B509-1C24E69D8C80}"/>
  </hyperlinks>
  <pageMargins left="0.78749999999999998" right="0.4" top="0.4" bottom="1.37222222222222" header="0.51180555555555596" footer="0.75"/>
  <pageSetup scale="92" firstPageNumber="0" orientation="portrait" horizontalDpi="300" verticalDpi="300" r:id="rId2"/>
  <headerFooter alignWithMargins="0"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3313E-3B03-4513-8A1C-5E63314B43EA}">
  <dimension ref="A1:M172"/>
  <sheetViews>
    <sheetView view="pageBreakPreview" zoomScaleNormal="100" zoomScaleSheetLayoutView="100" workbookViewId="0">
      <selection activeCell="H1" sqref="H1:O99"/>
    </sheetView>
  </sheetViews>
  <sheetFormatPr defaultColWidth="13.88671875" defaultRowHeight="13.2"/>
  <cols>
    <col min="1" max="1" width="3" style="1" customWidth="1"/>
    <col min="2" max="2" width="21.109375" style="1" customWidth="1"/>
    <col min="3" max="3" width="21.44140625" style="1" customWidth="1"/>
    <col min="4" max="4" width="3.44140625" style="1" customWidth="1"/>
    <col min="5" max="5" width="15.88671875" style="1" customWidth="1"/>
    <col min="6" max="6" width="13.33203125" style="6" customWidth="1"/>
    <col min="7" max="8" width="18.33203125" style="1" customWidth="1"/>
    <col min="9" max="9" width="3.88671875" style="1" customWidth="1"/>
    <col min="10" max="10" width="13.44140625" style="166" bestFit="1" customWidth="1"/>
    <col min="11" max="11" width="14.88671875" style="184" bestFit="1" customWidth="1"/>
    <col min="12" max="12" width="32" style="184" bestFit="1" customWidth="1"/>
    <col min="13" max="13" width="21.109375" style="184" bestFit="1" customWidth="1"/>
    <col min="14" max="16384" width="13.88671875" style="1"/>
  </cols>
  <sheetData>
    <row r="1" spans="1:8" ht="15" customHeight="1"/>
    <row r="2" spans="1:8" ht="15" customHeight="1"/>
    <row r="3" spans="1:8" ht="15" customHeight="1">
      <c r="B3" s="134"/>
      <c r="E3" s="171" t="s">
        <v>0</v>
      </c>
      <c r="F3" s="171"/>
      <c r="G3" s="171"/>
      <c r="H3" s="171"/>
    </row>
    <row r="4" spans="1:8" ht="15" customHeight="1">
      <c r="E4" s="172" t="s">
        <v>1</v>
      </c>
      <c r="F4" s="172"/>
      <c r="G4" s="172"/>
      <c r="H4" s="172"/>
    </row>
    <row r="5" spans="1:8" ht="15" customHeight="1">
      <c r="E5" s="172" t="s">
        <v>907</v>
      </c>
      <c r="F5" s="172"/>
      <c r="G5" s="478" t="s">
        <v>749</v>
      </c>
      <c r="H5" s="478"/>
    </row>
    <row r="6" spans="1:8" ht="15" customHeight="1">
      <c r="E6" s="396" t="s">
        <v>898</v>
      </c>
      <c r="F6" s="5"/>
      <c r="G6" s="5"/>
      <c r="H6" s="549"/>
    </row>
    <row r="7" spans="1:8" ht="36.75" customHeight="1">
      <c r="G7" s="2"/>
      <c r="H7" s="2"/>
    </row>
    <row r="8" spans="1:8" ht="26.25" customHeight="1">
      <c r="A8" s="3" t="s">
        <v>582</v>
      </c>
      <c r="B8" s="4"/>
      <c r="C8" s="4"/>
      <c r="D8" s="4"/>
      <c r="E8" s="4"/>
      <c r="F8" s="84"/>
      <c r="G8" s="247" t="s">
        <v>87</v>
      </c>
      <c r="H8" s="247"/>
    </row>
    <row r="9" spans="1:8" ht="24" customHeight="1">
      <c r="B9" s="5" t="s">
        <v>4</v>
      </c>
    </row>
    <row r="10" spans="1:8" ht="12.75" customHeight="1">
      <c r="B10" s="360" t="s">
        <v>677</v>
      </c>
    </row>
    <row r="11" spans="1:8" ht="23.25" customHeight="1">
      <c r="B11" s="5" t="s">
        <v>41</v>
      </c>
    </row>
    <row r="12" spans="1:8">
      <c r="B12" s="6" t="s">
        <v>190</v>
      </c>
      <c r="E12" s="1" t="s">
        <v>191</v>
      </c>
    </row>
    <row r="13" spans="1:8">
      <c r="B13" s="6" t="s">
        <v>123</v>
      </c>
      <c r="E13" s="1" t="s">
        <v>192</v>
      </c>
    </row>
    <row r="14" spans="1:8">
      <c r="B14" s="6" t="s">
        <v>193</v>
      </c>
      <c r="E14" s="6" t="s">
        <v>194</v>
      </c>
    </row>
    <row r="15" spans="1:8">
      <c r="B15" s="6"/>
      <c r="E15" s="6" t="s">
        <v>128</v>
      </c>
    </row>
    <row r="16" spans="1:8">
      <c r="B16" s="6"/>
      <c r="E16" s="6"/>
    </row>
    <row r="17" spans="1:13">
      <c r="B17" s="6"/>
      <c r="E17" s="60" t="s">
        <v>743</v>
      </c>
      <c r="F17" s="29" t="s">
        <v>726</v>
      </c>
    </row>
    <row r="18" spans="1:13">
      <c r="B18" s="6"/>
      <c r="E18" s="6"/>
    </row>
    <row r="19" spans="1:13" ht="15.6">
      <c r="A19" s="7"/>
      <c r="B19" s="8"/>
      <c r="C19" s="8"/>
      <c r="D19" s="8"/>
      <c r="E19" s="390" t="s">
        <v>704</v>
      </c>
      <c r="F19" s="85" t="s">
        <v>5</v>
      </c>
      <c r="G19" s="248" t="s">
        <v>134</v>
      </c>
      <c r="H19" s="248"/>
      <c r="J19" s="554"/>
      <c r="K19" s="554"/>
      <c r="L19" s="589"/>
    </row>
    <row r="20" spans="1:13" ht="17.399999999999999">
      <c r="A20" s="110"/>
      <c r="B20" s="111" t="s">
        <v>676</v>
      </c>
      <c r="C20" s="113"/>
      <c r="D20" s="113"/>
      <c r="E20" s="389" t="s">
        <v>703</v>
      </c>
      <c r="F20" s="115" t="s">
        <v>7</v>
      </c>
      <c r="G20" s="249" t="s">
        <v>12</v>
      </c>
      <c r="H20" s="249"/>
      <c r="J20" s="519"/>
      <c r="K20" s="519"/>
      <c r="L20" s="519"/>
      <c r="M20" s="571"/>
    </row>
    <row r="21" spans="1:13" ht="12.75" customHeight="1">
      <c r="A21" s="15"/>
      <c r="B21" s="418" t="s">
        <v>551</v>
      </c>
      <c r="E21" s="17" t="s">
        <v>732</v>
      </c>
      <c r="F21" s="29" t="s">
        <v>400</v>
      </c>
      <c r="G21" s="215">
        <v>25950</v>
      </c>
      <c r="H21" s="215"/>
      <c r="J21" s="421"/>
      <c r="K21" s="421"/>
      <c r="L21" s="565"/>
      <c r="M21" s="565"/>
    </row>
    <row r="22" spans="1:13" ht="12.75" customHeight="1">
      <c r="A22" s="15"/>
      <c r="B22" s="418" t="s">
        <v>583</v>
      </c>
      <c r="E22" s="17" t="s">
        <v>732</v>
      </c>
      <c r="F22" s="29" t="s">
        <v>401</v>
      </c>
      <c r="G22" s="215">
        <v>25950</v>
      </c>
      <c r="H22" s="215"/>
      <c r="J22" s="421"/>
      <c r="K22" s="421"/>
      <c r="L22" s="565"/>
      <c r="M22" s="565"/>
    </row>
    <row r="23" spans="1:13" ht="12.75" customHeight="1">
      <c r="A23" s="15"/>
      <c r="B23" s="418" t="s">
        <v>584</v>
      </c>
      <c r="E23" s="17" t="s">
        <v>733</v>
      </c>
      <c r="F23" s="29" t="s">
        <v>402</v>
      </c>
      <c r="G23" s="215">
        <v>33950</v>
      </c>
      <c r="H23" s="215"/>
      <c r="J23" s="421"/>
      <c r="K23" s="421"/>
      <c r="L23" s="565"/>
      <c r="M23" s="565"/>
    </row>
    <row r="24" spans="1:13" ht="12.75" customHeight="1">
      <c r="B24" s="410" t="s">
        <v>585</v>
      </c>
      <c r="E24" s="17" t="s">
        <v>733</v>
      </c>
      <c r="F24" s="29" t="s">
        <v>403</v>
      </c>
      <c r="G24" s="215">
        <v>33950</v>
      </c>
      <c r="H24" s="215"/>
      <c r="J24" s="421"/>
      <c r="K24" s="421"/>
      <c r="L24" s="565"/>
      <c r="M24" s="565"/>
    </row>
    <row r="25" spans="1:13" ht="16.5" customHeight="1">
      <c r="A25" s="7"/>
      <c r="B25" s="8"/>
      <c r="C25" s="8"/>
      <c r="D25" s="8"/>
      <c r="E25" s="8"/>
      <c r="F25" s="85" t="s">
        <v>5</v>
      </c>
      <c r="G25" s="248" t="s">
        <v>134</v>
      </c>
      <c r="H25" s="248"/>
    </row>
    <row r="26" spans="1:13" ht="17.25" customHeight="1">
      <c r="A26" s="110"/>
      <c r="B26" s="111" t="s">
        <v>681</v>
      </c>
      <c r="C26" s="113"/>
      <c r="D26" s="113"/>
      <c r="E26" s="113"/>
      <c r="F26" s="115" t="s">
        <v>7</v>
      </c>
      <c r="G26" s="249" t="s">
        <v>12</v>
      </c>
      <c r="H26" s="249"/>
    </row>
    <row r="27" spans="1:13" ht="12.75" customHeight="1">
      <c r="B27" s="1" t="s">
        <v>1021</v>
      </c>
      <c r="C27" s="502"/>
      <c r="D27" s="502"/>
      <c r="E27" s="502"/>
      <c r="F27" s="29" t="s">
        <v>1022</v>
      </c>
      <c r="G27" s="215">
        <v>729</v>
      </c>
      <c r="H27" s="215"/>
      <c r="J27" s="421"/>
      <c r="K27" s="421"/>
      <c r="L27" s="565"/>
      <c r="M27" s="565"/>
    </row>
    <row r="28" spans="1:13" ht="12.75" customHeight="1">
      <c r="B28" s="1" t="s">
        <v>135</v>
      </c>
      <c r="E28" s="237"/>
      <c r="F28" s="29" t="s">
        <v>382</v>
      </c>
      <c r="G28" s="215">
        <v>729</v>
      </c>
      <c r="H28" s="215"/>
      <c r="J28" s="421"/>
      <c r="K28" s="421"/>
      <c r="L28" s="565"/>
      <c r="M28" s="565"/>
    </row>
    <row r="29" spans="1:13" ht="12.75" customHeight="1">
      <c r="B29" s="1" t="s">
        <v>136</v>
      </c>
      <c r="F29" s="29" t="s">
        <v>383</v>
      </c>
      <c r="G29" s="215">
        <v>729</v>
      </c>
      <c r="H29" s="215"/>
      <c r="J29" s="421"/>
      <c r="K29" s="421"/>
      <c r="L29" s="565"/>
      <c r="M29" s="565"/>
    </row>
    <row r="30" spans="1:13" ht="12.75" customHeight="1">
      <c r="A30" s="15"/>
      <c r="B30" s="1" t="s">
        <v>137</v>
      </c>
      <c r="F30" s="29" t="s">
        <v>384</v>
      </c>
      <c r="G30" s="215">
        <v>729</v>
      </c>
      <c r="H30" s="215"/>
      <c r="J30" s="421"/>
      <c r="K30" s="421"/>
      <c r="L30" s="565"/>
      <c r="M30" s="565"/>
    </row>
    <row r="31" spans="1:13" ht="12.75" customHeight="1">
      <c r="A31" s="15"/>
      <c r="B31" s="1" t="s">
        <v>138</v>
      </c>
      <c r="F31" s="29" t="s">
        <v>385</v>
      </c>
      <c r="G31" s="215">
        <v>729</v>
      </c>
      <c r="H31" s="215"/>
      <c r="J31" s="421"/>
      <c r="K31" s="421"/>
      <c r="L31" s="565"/>
      <c r="M31" s="565"/>
    </row>
    <row r="32" spans="1:13" ht="12.75" customHeight="1">
      <c r="A32" s="15"/>
      <c r="B32" s="1" t="s">
        <v>139</v>
      </c>
      <c r="F32" s="29" t="s">
        <v>386</v>
      </c>
      <c r="G32" s="215">
        <v>729</v>
      </c>
      <c r="H32" s="215"/>
      <c r="J32" s="421"/>
      <c r="K32" s="421"/>
      <c r="L32" s="565"/>
      <c r="M32" s="565"/>
    </row>
    <row r="33" spans="1:13" ht="12.75" customHeight="1">
      <c r="A33" s="15"/>
      <c r="B33" s="1" t="s">
        <v>140</v>
      </c>
      <c r="F33" s="29" t="s">
        <v>387</v>
      </c>
      <c r="G33" s="215">
        <v>729</v>
      </c>
      <c r="H33" s="215"/>
      <c r="J33" s="421"/>
      <c r="K33" s="421"/>
      <c r="L33" s="565"/>
      <c r="M33" s="565"/>
    </row>
    <row r="34" spans="1:13" ht="12.75" customHeight="1">
      <c r="A34" s="15"/>
      <c r="B34" s="1" t="s">
        <v>141</v>
      </c>
      <c r="F34" s="29" t="s">
        <v>388</v>
      </c>
      <c r="G34" s="215">
        <v>729</v>
      </c>
      <c r="H34" s="215"/>
      <c r="J34" s="421"/>
      <c r="K34" s="421"/>
      <c r="L34" s="565"/>
      <c r="M34" s="565"/>
    </row>
    <row r="35" spans="1:13" ht="12.75" customHeight="1">
      <c r="A35" s="15"/>
      <c r="B35" s="1" t="s">
        <v>142</v>
      </c>
      <c r="F35" s="29" t="s">
        <v>389</v>
      </c>
      <c r="G35" s="215">
        <v>729</v>
      </c>
      <c r="H35" s="215"/>
      <c r="J35" s="421"/>
      <c r="K35" s="421"/>
      <c r="L35" s="565"/>
      <c r="M35" s="565"/>
    </row>
    <row r="36" spans="1:13" ht="12.75" customHeight="1">
      <c r="A36" s="15"/>
      <c r="B36" s="1" t="s">
        <v>143</v>
      </c>
      <c r="F36" s="29" t="s">
        <v>391</v>
      </c>
      <c r="G36" s="215">
        <v>729</v>
      </c>
      <c r="H36" s="215"/>
      <c r="J36" s="421"/>
      <c r="K36" s="421"/>
      <c r="L36" s="565"/>
      <c r="M36" s="565"/>
    </row>
    <row r="37" spans="1:13" ht="12.75" customHeight="1">
      <c r="A37" s="15"/>
      <c r="B37" s="1" t="s">
        <v>144</v>
      </c>
      <c r="F37" s="29" t="s">
        <v>390</v>
      </c>
      <c r="G37" s="215">
        <v>729</v>
      </c>
      <c r="H37" s="215"/>
      <c r="J37" s="421"/>
      <c r="K37" s="421"/>
      <c r="L37" s="565"/>
      <c r="M37" s="565"/>
    </row>
    <row r="38" spans="1:13" ht="12.75" customHeight="1">
      <c r="A38" s="15"/>
      <c r="B38" s="1" t="s">
        <v>145</v>
      </c>
      <c r="F38" s="29" t="s">
        <v>392</v>
      </c>
      <c r="G38" s="215">
        <v>729</v>
      </c>
      <c r="H38" s="215"/>
      <c r="J38" s="421"/>
      <c r="K38" s="421"/>
      <c r="L38" s="565"/>
      <c r="M38" s="565"/>
    </row>
    <row r="39" spans="1:13" ht="12.75" customHeight="1">
      <c r="A39" s="15"/>
      <c r="B39" s="1" t="s">
        <v>146</v>
      </c>
      <c r="F39" s="29" t="s">
        <v>393</v>
      </c>
      <c r="G39" s="215">
        <v>729</v>
      </c>
      <c r="H39" s="215"/>
      <c r="J39" s="421"/>
      <c r="K39" s="421"/>
      <c r="L39" s="565"/>
      <c r="M39" s="565"/>
    </row>
    <row r="40" spans="1:13" ht="12.75" customHeight="1">
      <c r="A40" s="15"/>
      <c r="B40" s="1" t="s">
        <v>147</v>
      </c>
      <c r="F40" s="29" t="s">
        <v>394</v>
      </c>
      <c r="G40" s="215">
        <v>729</v>
      </c>
      <c r="H40" s="215"/>
      <c r="J40" s="421"/>
      <c r="K40" s="421"/>
      <c r="L40" s="565"/>
      <c r="M40" s="565"/>
    </row>
    <row r="41" spans="1:13" ht="12.75" customHeight="1">
      <c r="A41" s="15"/>
      <c r="F41" s="29"/>
      <c r="G41" s="99"/>
      <c r="H41" s="99"/>
    </row>
    <row r="42" spans="1:13" ht="12.75" customHeight="1"/>
    <row r="44" spans="1:13" ht="18">
      <c r="E44" s="171" t="s">
        <v>0</v>
      </c>
      <c r="F44" s="171"/>
      <c r="G44" s="171"/>
      <c r="H44" s="171"/>
    </row>
    <row r="45" spans="1:13" ht="15.9" customHeight="1">
      <c r="E45" s="172" t="s">
        <v>1</v>
      </c>
      <c r="F45" s="172"/>
      <c r="G45" s="172"/>
      <c r="H45" s="172"/>
    </row>
    <row r="46" spans="1:13" ht="15" customHeight="1">
      <c r="E46" s="172" t="s">
        <v>907</v>
      </c>
      <c r="F46" s="172"/>
      <c r="G46" s="471" t="s">
        <v>749</v>
      </c>
      <c r="H46" s="471"/>
    </row>
    <row r="47" spans="1:13" ht="17.399999999999999">
      <c r="E47" s="396" t="s">
        <v>898</v>
      </c>
      <c r="F47" s="210"/>
    </row>
    <row r="48" spans="1:13" ht="17.399999999999999">
      <c r="G48" s="2"/>
      <c r="H48" s="2"/>
    </row>
    <row r="49" spans="1:13" ht="21.6">
      <c r="A49" s="116" t="s">
        <v>586</v>
      </c>
      <c r="B49" s="4"/>
      <c r="C49" s="4"/>
      <c r="D49" s="4"/>
      <c r="E49" s="4"/>
      <c r="F49" s="84"/>
      <c r="G49" s="247" t="s">
        <v>87</v>
      </c>
      <c r="H49" s="247"/>
    </row>
    <row r="50" spans="1:13" ht="15.6">
      <c r="B50" s="5" t="s">
        <v>4</v>
      </c>
    </row>
    <row r="51" spans="1:13">
      <c r="B51" s="134" t="s">
        <v>677</v>
      </c>
    </row>
    <row r="52" spans="1:13" ht="15.6">
      <c r="B52" s="5" t="s">
        <v>41</v>
      </c>
      <c r="E52" s="6" t="s">
        <v>196</v>
      </c>
    </row>
    <row r="53" spans="1:13">
      <c r="B53" s="6" t="s">
        <v>195</v>
      </c>
      <c r="E53" s="6" t="s">
        <v>198</v>
      </c>
    </row>
    <row r="54" spans="1:13">
      <c r="B54" s="6" t="s">
        <v>197</v>
      </c>
    </row>
    <row r="55" spans="1:13">
      <c r="B55" s="6"/>
      <c r="E55" s="60" t="s">
        <v>743</v>
      </c>
      <c r="F55" s="29" t="s">
        <v>726</v>
      </c>
    </row>
    <row r="56" spans="1:13">
      <c r="B56" s="6"/>
      <c r="E56" s="6"/>
    </row>
    <row r="57" spans="1:13" ht="15.6">
      <c r="A57" s="7"/>
      <c r="B57" s="8"/>
      <c r="C57" s="8"/>
      <c r="D57" s="8"/>
      <c r="E57" s="388" t="s">
        <v>704</v>
      </c>
      <c r="F57" s="117" t="s">
        <v>5</v>
      </c>
      <c r="G57" s="250" t="s">
        <v>6</v>
      </c>
      <c r="H57" s="250"/>
    </row>
    <row r="58" spans="1:13" ht="17.399999999999999">
      <c r="A58" s="110"/>
      <c r="B58" s="111" t="s">
        <v>676</v>
      </c>
      <c r="C58" s="113"/>
      <c r="D58" s="113"/>
      <c r="E58" s="389" t="s">
        <v>703</v>
      </c>
      <c r="F58" s="115" t="s">
        <v>7</v>
      </c>
      <c r="G58" s="249" t="s">
        <v>8</v>
      </c>
      <c r="H58" s="249"/>
      <c r="J58" s="519"/>
      <c r="K58" s="519"/>
      <c r="L58" s="519"/>
      <c r="M58" s="571"/>
    </row>
    <row r="59" spans="1:13" ht="15.6">
      <c r="A59" s="15"/>
      <c r="B59" s="16" t="s">
        <v>587</v>
      </c>
      <c r="E59" s="17" t="s">
        <v>734</v>
      </c>
      <c r="F59" s="29" t="s">
        <v>404</v>
      </c>
      <c r="G59" s="215">
        <v>14500</v>
      </c>
      <c r="H59" s="215"/>
      <c r="J59" s="421"/>
      <c r="K59" s="421"/>
      <c r="L59" s="565"/>
      <c r="M59" s="565"/>
    </row>
    <row r="60" spans="1:13" ht="15.6">
      <c r="A60" s="15"/>
      <c r="B60" s="118" t="s">
        <v>199</v>
      </c>
      <c r="F60" s="29"/>
      <c r="G60" s="99"/>
      <c r="H60" s="99"/>
    </row>
    <row r="61" spans="1:13" ht="15.6">
      <c r="A61" s="15"/>
      <c r="B61" s="119" t="s">
        <v>200</v>
      </c>
      <c r="F61" s="29"/>
      <c r="G61" s="99"/>
      <c r="H61" s="99"/>
    </row>
    <row r="62" spans="1:13" ht="15.6">
      <c r="A62" s="7"/>
      <c r="B62" s="8"/>
      <c r="C62" s="8"/>
      <c r="D62" s="8"/>
      <c r="E62" s="8"/>
      <c r="F62" s="117" t="s">
        <v>5</v>
      </c>
      <c r="G62" s="250" t="s">
        <v>6</v>
      </c>
      <c r="H62" s="250"/>
    </row>
    <row r="63" spans="1:13" ht="17.399999999999999">
      <c r="A63" s="110"/>
      <c r="B63" s="111" t="s">
        <v>682</v>
      </c>
      <c r="C63" s="113"/>
      <c r="D63" s="113"/>
      <c r="E63" s="113"/>
      <c r="F63" s="115" t="s">
        <v>7</v>
      </c>
      <c r="G63" s="249" t="s">
        <v>8</v>
      </c>
      <c r="H63" s="249"/>
    </row>
    <row r="64" spans="1:13" ht="15.6">
      <c r="A64" s="15"/>
      <c r="B64" s="119" t="s">
        <v>588</v>
      </c>
      <c r="F64" s="29" t="s">
        <v>405</v>
      </c>
      <c r="G64" s="215">
        <v>3598</v>
      </c>
      <c r="H64" s="215"/>
      <c r="J64" s="421"/>
      <c r="K64" s="421"/>
      <c r="L64" s="565"/>
      <c r="M64" s="565"/>
    </row>
    <row r="65" spans="1:13" ht="15.6">
      <c r="A65" s="15"/>
      <c r="B65" s="119" t="s">
        <v>589</v>
      </c>
      <c r="F65" s="29" t="s">
        <v>406</v>
      </c>
      <c r="G65" s="215">
        <v>6932</v>
      </c>
      <c r="H65" s="215"/>
      <c r="J65" s="421"/>
      <c r="K65" s="421"/>
      <c r="L65" s="565"/>
      <c r="M65" s="565"/>
    </row>
    <row r="66" spans="1:13" ht="17.399999999999999">
      <c r="A66" s="7"/>
      <c r="B66" s="120" t="s">
        <v>683</v>
      </c>
      <c r="C66" s="8"/>
      <c r="D66" s="8"/>
      <c r="E66" s="8"/>
      <c r="F66" s="117" t="s">
        <v>5</v>
      </c>
      <c r="G66" s="250" t="s">
        <v>6</v>
      </c>
      <c r="H66" s="250"/>
    </row>
    <row r="67" spans="1:13" ht="14.25" customHeight="1">
      <c r="A67" s="110"/>
      <c r="B67" s="121" t="s">
        <v>201</v>
      </c>
      <c r="C67" s="113"/>
      <c r="D67" s="113"/>
      <c r="E67" s="113"/>
      <c r="F67" s="122" t="s">
        <v>7</v>
      </c>
      <c r="G67" s="251" t="s">
        <v>8</v>
      </c>
      <c r="H67" s="251"/>
    </row>
    <row r="68" spans="1:13">
      <c r="B68" s="1" t="s">
        <v>202</v>
      </c>
      <c r="F68" s="29" t="s">
        <v>407</v>
      </c>
      <c r="G68" s="215">
        <v>437</v>
      </c>
      <c r="H68" s="215"/>
      <c r="J68" s="421"/>
      <c r="K68" s="421"/>
      <c r="L68" s="565"/>
      <c r="M68" s="565"/>
    </row>
    <row r="69" spans="1:13" ht="14.4">
      <c r="B69" s="123" t="s">
        <v>203</v>
      </c>
      <c r="F69" s="29"/>
    </row>
    <row r="70" spans="1:13">
      <c r="B70" s="1" t="s">
        <v>202</v>
      </c>
      <c r="F70" s="29" t="s">
        <v>408</v>
      </c>
      <c r="G70" s="215">
        <v>437</v>
      </c>
      <c r="H70" s="215"/>
      <c r="J70" s="421"/>
      <c r="K70" s="421"/>
      <c r="L70" s="565"/>
      <c r="M70" s="565"/>
    </row>
    <row r="71" spans="1:13" ht="14.4">
      <c r="B71" s="123" t="s">
        <v>204</v>
      </c>
      <c r="F71" s="29"/>
    </row>
    <row r="72" spans="1:13" ht="12.75" customHeight="1">
      <c r="A72" s="7"/>
      <c r="B72" s="8"/>
      <c r="C72" s="8"/>
      <c r="D72" s="8"/>
      <c r="E72" s="8"/>
      <c r="F72" s="117" t="s">
        <v>5</v>
      </c>
      <c r="G72" s="250" t="s">
        <v>6</v>
      </c>
      <c r="H72" s="250"/>
    </row>
    <row r="73" spans="1:13" ht="17.399999999999999">
      <c r="A73" s="110"/>
      <c r="B73" s="111" t="s">
        <v>681</v>
      </c>
      <c r="C73" s="113"/>
      <c r="D73" s="113"/>
      <c r="E73" s="113"/>
      <c r="F73" s="122" t="s">
        <v>7</v>
      </c>
      <c r="G73" s="249" t="s">
        <v>8</v>
      </c>
      <c r="H73" s="249"/>
    </row>
    <row r="74" spans="1:13">
      <c r="B74" s="1" t="s">
        <v>135</v>
      </c>
      <c r="F74" s="29" t="s">
        <v>382</v>
      </c>
      <c r="G74" s="215">
        <v>729</v>
      </c>
      <c r="H74" s="215"/>
      <c r="J74" s="421"/>
      <c r="K74" s="421"/>
      <c r="L74" s="565"/>
      <c r="M74" s="565"/>
    </row>
    <row r="75" spans="1:13">
      <c r="B75" s="1" t="s">
        <v>136</v>
      </c>
      <c r="F75" s="29" t="s">
        <v>383</v>
      </c>
      <c r="G75" s="215">
        <v>729</v>
      </c>
      <c r="H75" s="215"/>
      <c r="J75" s="421"/>
      <c r="K75" s="421"/>
      <c r="L75" s="565"/>
      <c r="M75" s="565"/>
    </row>
    <row r="76" spans="1:13">
      <c r="B76" s="1" t="s">
        <v>137</v>
      </c>
      <c r="F76" s="29" t="s">
        <v>384</v>
      </c>
      <c r="G76" s="215">
        <v>729</v>
      </c>
      <c r="H76" s="215"/>
      <c r="J76" s="421"/>
      <c r="K76" s="421"/>
      <c r="L76" s="565"/>
      <c r="M76" s="565"/>
    </row>
    <row r="77" spans="1:13">
      <c r="B77" s="1" t="s">
        <v>138</v>
      </c>
      <c r="F77" s="29" t="s">
        <v>385</v>
      </c>
      <c r="G77" s="215">
        <v>729</v>
      </c>
      <c r="H77" s="215"/>
      <c r="J77" s="421"/>
      <c r="K77" s="421"/>
      <c r="L77" s="565"/>
      <c r="M77" s="565"/>
    </row>
    <row r="78" spans="1:13" ht="15.6">
      <c r="A78" s="15"/>
      <c r="B78" s="16" t="s">
        <v>139</v>
      </c>
      <c r="F78" s="29" t="s">
        <v>386</v>
      </c>
      <c r="G78" s="215">
        <v>729</v>
      </c>
      <c r="H78" s="215"/>
      <c r="J78" s="421"/>
      <c r="K78" s="421"/>
      <c r="L78" s="565"/>
      <c r="M78" s="565"/>
    </row>
    <row r="79" spans="1:13">
      <c r="B79" s="1" t="s">
        <v>140</v>
      </c>
      <c r="F79" s="29" t="s">
        <v>387</v>
      </c>
      <c r="G79" s="215">
        <v>729</v>
      </c>
      <c r="H79" s="215"/>
      <c r="J79" s="421"/>
      <c r="K79" s="421"/>
      <c r="L79" s="565"/>
      <c r="M79" s="565"/>
    </row>
    <row r="80" spans="1:13">
      <c r="B80" s="1" t="s">
        <v>141</v>
      </c>
      <c r="F80" s="29" t="s">
        <v>388</v>
      </c>
      <c r="G80" s="215">
        <v>729</v>
      </c>
      <c r="H80" s="215"/>
      <c r="J80" s="421"/>
      <c r="K80" s="421"/>
      <c r="L80" s="565"/>
      <c r="M80" s="565"/>
    </row>
    <row r="81" spans="2:13">
      <c r="B81" s="1" t="s">
        <v>142</v>
      </c>
      <c r="F81" s="29" t="s">
        <v>389</v>
      </c>
      <c r="G81" s="215">
        <v>729</v>
      </c>
      <c r="H81" s="215"/>
      <c r="J81" s="421"/>
      <c r="K81" s="421"/>
      <c r="L81" s="565"/>
      <c r="M81" s="565"/>
    </row>
    <row r="82" spans="2:13">
      <c r="B82" s="1" t="s">
        <v>143</v>
      </c>
      <c r="F82" s="29" t="s">
        <v>391</v>
      </c>
      <c r="G82" s="215">
        <v>729</v>
      </c>
      <c r="H82" s="215"/>
      <c r="J82" s="421"/>
      <c r="K82" s="421"/>
      <c r="L82" s="565"/>
      <c r="M82" s="565"/>
    </row>
    <row r="83" spans="2:13">
      <c r="B83" s="1" t="s">
        <v>144</v>
      </c>
      <c r="F83" s="29" t="s">
        <v>390</v>
      </c>
      <c r="G83" s="215">
        <v>729</v>
      </c>
      <c r="H83" s="215"/>
      <c r="J83" s="421"/>
      <c r="K83" s="421"/>
      <c r="L83" s="565"/>
      <c r="M83" s="565"/>
    </row>
    <row r="84" spans="2:13">
      <c r="B84" s="1" t="s">
        <v>145</v>
      </c>
      <c r="F84" s="29" t="s">
        <v>392</v>
      </c>
      <c r="G84" s="215">
        <v>729</v>
      </c>
      <c r="H84" s="215"/>
      <c r="J84" s="421"/>
      <c r="K84" s="421"/>
      <c r="L84" s="565"/>
      <c r="M84" s="565"/>
    </row>
    <row r="85" spans="2:13">
      <c r="B85" s="1" t="s">
        <v>146</v>
      </c>
      <c r="F85" s="29" t="s">
        <v>393</v>
      </c>
      <c r="G85" s="215">
        <v>729</v>
      </c>
      <c r="H85" s="215"/>
      <c r="J85" s="421"/>
      <c r="K85" s="421"/>
      <c r="L85" s="565"/>
      <c r="M85" s="565"/>
    </row>
    <row r="86" spans="2:13">
      <c r="B86" s="1" t="s">
        <v>147</v>
      </c>
      <c r="F86" s="29" t="s">
        <v>394</v>
      </c>
      <c r="G86" s="215">
        <v>729</v>
      </c>
      <c r="H86" s="215"/>
      <c r="J86" s="421"/>
      <c r="K86" s="421"/>
      <c r="L86" s="565"/>
      <c r="M86" s="565"/>
    </row>
    <row r="87" spans="2:13">
      <c r="F87" s="1"/>
    </row>
    <row r="88" spans="2:13">
      <c r="F88" s="1"/>
    </row>
    <row r="172" spans="7:8">
      <c r="G172" s="502"/>
      <c r="H172" s="502"/>
    </row>
  </sheetData>
  <hyperlinks>
    <hyperlink ref="E6" r:id="rId1" xr:uid="{DBAFE0CA-07C4-F949-B4F2-578FC48FFA20}"/>
    <hyperlink ref="E47" r:id="rId2" xr:uid="{8F54030A-36A1-6844-BC34-8961C3A4DED4}"/>
    <hyperlink ref="G5" location="'Table of Contents'!A1" display="Contents" xr:uid="{1829EE41-D2ED-C345-BCCE-1E87D647CD53}"/>
    <hyperlink ref="G46" location="'Table of Contents'!A1" display="Contents" xr:uid="{D815026B-BFBB-674D-99D6-332A16C149A0}"/>
  </hyperlinks>
  <pageMargins left="0.55000000000000004" right="0.5" top="0.5" bottom="0.5" header="0.5" footer="0.5"/>
  <pageSetup scale="92" orientation="portrait" r:id="rId3"/>
  <headerFooter>
    <oddFooter>&amp;L&amp;"Calibri,Regular"&amp;8&amp;K000000Prices FCA Armstrong, IA  50514
Subject to Change Without Notice&amp;C&amp;"Calibri,Regular"&amp;K000000&amp;A
&amp;P&amp;R&amp;"Calibri,Regular"&amp;8&amp;K000000Effective 09/23/2024</oddFooter>
  </headerFooter>
  <rowBreaks count="1" manualBreakCount="1">
    <brk id="40" max="6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73BD0-D9F6-4675-9041-EA5C3F8BCA6A}">
  <dimension ref="A3:M229"/>
  <sheetViews>
    <sheetView view="pageBreakPreview" topLeftCell="A94" zoomScaleNormal="100" zoomScaleSheetLayoutView="100" workbookViewId="0">
      <selection activeCell="H111" sqref="H111:P193"/>
    </sheetView>
  </sheetViews>
  <sheetFormatPr defaultColWidth="11.6640625" defaultRowHeight="13.2"/>
  <cols>
    <col min="1" max="1" width="2.44140625" style="1" customWidth="1"/>
    <col min="2" max="2" width="22" style="1" customWidth="1"/>
    <col min="3" max="3" width="21.33203125" style="1" customWidth="1"/>
    <col min="4" max="4" width="6.33203125" style="1" customWidth="1"/>
    <col min="5" max="5" width="19.88671875" style="1" customWidth="1"/>
    <col min="6" max="6" width="13" style="1" customWidth="1"/>
    <col min="7" max="8" width="15.33203125" style="1" customWidth="1"/>
    <col min="9" max="9" width="5.109375" style="1" customWidth="1"/>
    <col min="10" max="10" width="13.44140625" style="271" bestFit="1" customWidth="1"/>
    <col min="11" max="11" width="14.88671875" style="184" bestFit="1" customWidth="1"/>
    <col min="12" max="12" width="32" style="184" bestFit="1" customWidth="1"/>
    <col min="13" max="13" width="22.44140625" style="184" bestFit="1" customWidth="1"/>
    <col min="14" max="16384" width="11.6640625" style="1"/>
  </cols>
  <sheetData>
    <row r="3" spans="1:8" ht="18">
      <c r="E3" s="171" t="s">
        <v>0</v>
      </c>
      <c r="F3" s="171"/>
      <c r="G3" s="171"/>
      <c r="H3" s="171"/>
    </row>
    <row r="4" spans="1:8" ht="15">
      <c r="E4" s="172" t="s">
        <v>1</v>
      </c>
      <c r="F4" s="172"/>
      <c r="G4" s="172"/>
      <c r="H4" s="172"/>
    </row>
    <row r="5" spans="1:8" ht="15.6">
      <c r="E5" s="172" t="s">
        <v>907</v>
      </c>
      <c r="F5" s="172"/>
      <c r="G5" s="478" t="s">
        <v>749</v>
      </c>
      <c r="H5" s="478" t="s">
        <v>749</v>
      </c>
    </row>
    <row r="6" spans="1:8" ht="17.399999999999999">
      <c r="E6" s="396" t="s">
        <v>898</v>
      </c>
      <c r="F6" s="80"/>
    </row>
    <row r="7" spans="1:8" ht="33" customHeight="1">
      <c r="G7" s="2"/>
      <c r="H7" s="2"/>
    </row>
    <row r="8" spans="1:8" ht="21">
      <c r="A8" s="202" t="s">
        <v>452</v>
      </c>
      <c r="B8" s="203"/>
      <c r="C8" s="203"/>
      <c r="D8" s="203"/>
      <c r="E8" s="203"/>
      <c r="F8" s="265"/>
      <c r="G8" s="363" t="s">
        <v>3</v>
      </c>
      <c r="H8" s="363" t="s">
        <v>3</v>
      </c>
    </row>
    <row r="9" spans="1:8" ht="15.6">
      <c r="B9" s="5" t="s">
        <v>943</v>
      </c>
      <c r="E9" s="364" t="s">
        <v>944</v>
      </c>
      <c r="G9" s="22"/>
      <c r="H9" s="22"/>
    </row>
    <row r="10" spans="1:8">
      <c r="B10" s="1" t="s">
        <v>957</v>
      </c>
      <c r="E10" s="6" t="s">
        <v>960</v>
      </c>
      <c r="G10" s="22"/>
      <c r="H10" s="22"/>
    </row>
    <row r="11" spans="1:8">
      <c r="B11" s="1" t="s">
        <v>956</v>
      </c>
      <c r="E11" s="1" t="s">
        <v>629</v>
      </c>
    </row>
    <row r="12" spans="1:8">
      <c r="B12" s="1" t="s">
        <v>958</v>
      </c>
      <c r="E12" s="1" t="s">
        <v>961</v>
      </c>
    </row>
    <row r="13" spans="1:8">
      <c r="B13" s="1" t="s">
        <v>463</v>
      </c>
      <c r="E13" s="6" t="s">
        <v>463</v>
      </c>
    </row>
    <row r="14" spans="1:8">
      <c r="B14" s="1" t="s">
        <v>959</v>
      </c>
      <c r="E14" s="6" t="s">
        <v>962</v>
      </c>
    </row>
    <row r="15" spans="1:8" ht="15.6">
      <c r="B15" s="5"/>
    </row>
    <row r="16" spans="1:8" ht="15.6">
      <c r="E16" s="364" t="s">
        <v>945</v>
      </c>
    </row>
    <row r="17" spans="1:13">
      <c r="E17" s="6" t="s">
        <v>454</v>
      </c>
    </row>
    <row r="18" spans="1:13">
      <c r="E18" s="6" t="s">
        <v>963</v>
      </c>
    </row>
    <row r="19" spans="1:13">
      <c r="E19" s="6" t="s">
        <v>964</v>
      </c>
    </row>
    <row r="20" spans="1:13">
      <c r="E20" s="6" t="s">
        <v>633</v>
      </c>
    </row>
    <row r="21" spans="1:13">
      <c r="E21" s="6" t="s">
        <v>458</v>
      </c>
    </row>
    <row r="22" spans="1:13">
      <c r="B22" s="6"/>
      <c r="E22" s="6"/>
    </row>
    <row r="23" spans="1:13">
      <c r="E23" s="60" t="s">
        <v>743</v>
      </c>
      <c r="F23" s="1" t="s">
        <v>1045</v>
      </c>
    </row>
    <row r="24" spans="1:13">
      <c r="E24" s="60"/>
    </row>
    <row r="25" spans="1:13" ht="15.6">
      <c r="A25" s="205"/>
      <c r="B25" s="207"/>
      <c r="C25" s="207"/>
      <c r="D25" s="207"/>
      <c r="E25" s="390" t="s">
        <v>704</v>
      </c>
      <c r="F25" s="266" t="s">
        <v>5</v>
      </c>
      <c r="G25" s="365" t="s">
        <v>6</v>
      </c>
      <c r="H25" s="365"/>
      <c r="J25" s="554"/>
      <c r="K25" s="554"/>
      <c r="L25" s="589"/>
    </row>
    <row r="26" spans="1:13" ht="15.6">
      <c r="A26" s="110"/>
      <c r="B26" s="387" t="s">
        <v>676</v>
      </c>
      <c r="C26" s="268"/>
      <c r="D26" s="268"/>
      <c r="E26" s="391" t="s">
        <v>703</v>
      </c>
      <c r="F26" s="270" t="s">
        <v>7</v>
      </c>
      <c r="G26" s="366" t="s">
        <v>8</v>
      </c>
      <c r="H26" s="366"/>
      <c r="J26" s="519"/>
      <c r="K26" s="519"/>
      <c r="L26" s="519"/>
      <c r="M26" s="571"/>
    </row>
    <row r="27" spans="1:13">
      <c r="A27" s="16"/>
      <c r="B27" s="16" t="s">
        <v>975</v>
      </c>
      <c r="E27" s="547" t="s">
        <v>912</v>
      </c>
      <c r="F27" s="29" t="s">
        <v>971</v>
      </c>
      <c r="G27" s="215">
        <v>46000</v>
      </c>
      <c r="H27" s="215"/>
      <c r="J27" s="421"/>
      <c r="K27" s="421"/>
      <c r="L27" s="565"/>
      <c r="M27" s="565"/>
    </row>
    <row r="28" spans="1:13">
      <c r="A28" s="16"/>
      <c r="B28" s="16" t="s">
        <v>977</v>
      </c>
      <c r="E28" s="547" t="s">
        <v>912</v>
      </c>
      <c r="F28" s="29" t="s">
        <v>913</v>
      </c>
      <c r="G28" s="215">
        <v>46000</v>
      </c>
      <c r="H28" s="215"/>
      <c r="J28" s="421"/>
      <c r="K28" s="421"/>
      <c r="L28" s="565"/>
      <c r="M28" s="565"/>
    </row>
    <row r="29" spans="1:13">
      <c r="A29" s="16"/>
      <c r="B29" s="16" t="s">
        <v>976</v>
      </c>
      <c r="E29" s="547" t="s">
        <v>912</v>
      </c>
      <c r="F29" s="29" t="s">
        <v>972</v>
      </c>
      <c r="G29" s="215">
        <v>48500</v>
      </c>
      <c r="H29" s="215"/>
      <c r="J29" s="421"/>
      <c r="K29" s="421"/>
      <c r="L29" s="565"/>
      <c r="M29" s="565"/>
    </row>
    <row r="30" spans="1:13">
      <c r="A30" s="16"/>
      <c r="B30" s="16" t="s">
        <v>978</v>
      </c>
      <c r="E30" s="547" t="s">
        <v>912</v>
      </c>
      <c r="F30" s="29" t="s">
        <v>914</v>
      </c>
      <c r="G30" s="215">
        <v>48500</v>
      </c>
      <c r="H30" s="215"/>
      <c r="J30" s="421"/>
      <c r="K30" s="421"/>
      <c r="L30" s="565"/>
      <c r="M30" s="565"/>
    </row>
    <row r="31" spans="1:13">
      <c r="A31" s="16"/>
      <c r="B31" s="16"/>
      <c r="E31" s="547"/>
      <c r="F31" s="29"/>
      <c r="G31" s="215"/>
      <c r="H31" s="215"/>
    </row>
    <row r="32" spans="1:13" ht="15.6">
      <c r="A32" s="15"/>
      <c r="B32" s="16" t="s">
        <v>979</v>
      </c>
      <c r="E32" s="17" t="s">
        <v>970</v>
      </c>
      <c r="F32" s="29" t="s">
        <v>922</v>
      </c>
      <c r="G32" s="215">
        <v>61300</v>
      </c>
      <c r="H32" s="215"/>
      <c r="J32" s="421"/>
      <c r="K32" s="421"/>
      <c r="L32" s="565"/>
      <c r="M32" s="565"/>
    </row>
    <row r="33" spans="1:13" ht="15.6">
      <c r="A33" s="205"/>
      <c r="B33" s="207"/>
      <c r="C33" s="207"/>
      <c r="D33" s="207"/>
      <c r="E33" s="207"/>
      <c r="F33" s="208" t="s">
        <v>5</v>
      </c>
      <c r="G33" s="365" t="s">
        <v>6</v>
      </c>
      <c r="H33" s="365"/>
    </row>
    <row r="34" spans="1:13" ht="17.399999999999999">
      <c r="A34" s="110"/>
      <c r="B34" s="267" t="s">
        <v>685</v>
      </c>
      <c r="C34" s="268"/>
      <c r="D34" s="268"/>
      <c r="E34" s="268"/>
      <c r="F34" s="272" t="s">
        <v>7</v>
      </c>
      <c r="G34" s="366" t="s">
        <v>8</v>
      </c>
      <c r="H34" s="366"/>
    </row>
    <row r="35" spans="1:13">
      <c r="B35" s="1" t="s">
        <v>982</v>
      </c>
      <c r="F35" s="29" t="s">
        <v>790</v>
      </c>
      <c r="G35" s="215">
        <v>2486</v>
      </c>
      <c r="H35" s="215"/>
      <c r="J35" s="421"/>
      <c r="K35" s="421"/>
      <c r="L35" s="565"/>
      <c r="M35" s="565"/>
    </row>
    <row r="36" spans="1:13">
      <c r="B36" s="1" t="s">
        <v>1024</v>
      </c>
      <c r="F36" s="29" t="s">
        <v>791</v>
      </c>
      <c r="G36" s="215">
        <v>6681</v>
      </c>
      <c r="H36" s="215"/>
      <c r="J36" s="421"/>
      <c r="K36" s="421"/>
      <c r="L36" s="565"/>
      <c r="M36" s="565"/>
    </row>
    <row r="37" spans="1:13">
      <c r="B37" s="1" t="s">
        <v>993</v>
      </c>
      <c r="F37" s="29" t="s">
        <v>973</v>
      </c>
      <c r="G37" s="215">
        <v>4500</v>
      </c>
      <c r="H37" s="215"/>
      <c r="J37" s="421"/>
      <c r="K37" s="421"/>
      <c r="L37" s="565"/>
      <c r="M37" s="565"/>
    </row>
    <row r="38" spans="1:13">
      <c r="B38" s="1" t="s">
        <v>980</v>
      </c>
      <c r="F38" s="29" t="s">
        <v>981</v>
      </c>
      <c r="G38" s="215">
        <v>7900</v>
      </c>
      <c r="H38" s="215"/>
      <c r="J38" s="421"/>
      <c r="K38" s="421"/>
      <c r="L38" s="565"/>
      <c r="M38" s="565"/>
    </row>
    <row r="39" spans="1:13">
      <c r="F39" s="29"/>
      <c r="G39" s="215"/>
      <c r="H39" s="215"/>
    </row>
    <row r="40" spans="1:13">
      <c r="B40" s="1" t="s">
        <v>1023</v>
      </c>
      <c r="F40" s="29" t="s">
        <v>1032</v>
      </c>
      <c r="G40" s="215">
        <v>4972</v>
      </c>
      <c r="H40" s="215"/>
      <c r="J40" s="421"/>
      <c r="K40" s="421"/>
      <c r="L40" s="565"/>
      <c r="M40" s="565"/>
    </row>
    <row r="41" spans="1:13">
      <c r="B41" s="1" t="s">
        <v>983</v>
      </c>
      <c r="F41" s="29" t="s">
        <v>788</v>
      </c>
      <c r="G41" s="215">
        <v>4972</v>
      </c>
      <c r="H41" s="215"/>
      <c r="J41" s="421"/>
      <c r="K41" s="421"/>
      <c r="L41" s="565"/>
      <c r="M41" s="565"/>
    </row>
    <row r="42" spans="1:13">
      <c r="B42" s="1" t="s">
        <v>1073</v>
      </c>
      <c r="F42" s="29" t="s">
        <v>1047</v>
      </c>
      <c r="G42" s="215">
        <v>10971</v>
      </c>
      <c r="H42" s="215"/>
      <c r="J42" s="421"/>
      <c r="K42" s="421"/>
      <c r="L42" s="565"/>
      <c r="M42" s="565"/>
    </row>
    <row r="43" spans="1:13" ht="15.6">
      <c r="A43" s="205"/>
      <c r="B43" s="207"/>
      <c r="C43" s="207"/>
      <c r="D43" s="207"/>
      <c r="E43" s="207"/>
      <c r="F43" s="208" t="s">
        <v>5</v>
      </c>
      <c r="G43" s="365" t="s">
        <v>6</v>
      </c>
      <c r="H43" s="365"/>
    </row>
    <row r="44" spans="1:13" ht="17.399999999999999">
      <c r="A44" s="110"/>
      <c r="B44" s="267" t="s">
        <v>686</v>
      </c>
      <c r="C44" s="268"/>
      <c r="D44" s="268"/>
      <c r="E44" s="268"/>
      <c r="F44" s="272" t="s">
        <v>7</v>
      </c>
      <c r="G44" s="366" t="s">
        <v>8</v>
      </c>
      <c r="H44" s="366"/>
    </row>
    <row r="45" spans="1:13">
      <c r="B45" s="1" t="s">
        <v>985</v>
      </c>
      <c r="F45" s="29" t="s">
        <v>187</v>
      </c>
      <c r="G45" s="215">
        <v>2900</v>
      </c>
      <c r="H45" s="215"/>
      <c r="J45" s="421"/>
      <c r="K45" s="421"/>
      <c r="L45" s="565"/>
      <c r="M45" s="565"/>
    </row>
    <row r="46" spans="1:13">
      <c r="B46" s="1" t="s">
        <v>984</v>
      </c>
      <c r="F46" s="29" t="s">
        <v>188</v>
      </c>
      <c r="G46" s="215">
        <v>2900</v>
      </c>
      <c r="H46" s="215"/>
      <c r="J46" s="421"/>
      <c r="K46" s="421"/>
      <c r="L46" s="565"/>
      <c r="M46" s="565"/>
    </row>
    <row r="47" spans="1:13">
      <c r="F47" s="29"/>
      <c r="G47" s="215"/>
      <c r="H47" s="215"/>
    </row>
    <row r="48" spans="1:13">
      <c r="B48" s="1" t="s">
        <v>986</v>
      </c>
      <c r="F48" s="29" t="s">
        <v>1019</v>
      </c>
      <c r="G48" s="215">
        <v>2900</v>
      </c>
      <c r="H48" s="215"/>
      <c r="J48" s="421"/>
      <c r="K48" s="421"/>
      <c r="L48" s="565"/>
      <c r="M48" s="565"/>
    </row>
    <row r="50" spans="1:8" ht="18">
      <c r="E50" s="171" t="s">
        <v>0</v>
      </c>
      <c r="F50" s="171"/>
      <c r="G50" s="171"/>
      <c r="H50" s="171"/>
    </row>
    <row r="51" spans="1:8" ht="15">
      <c r="E51" s="172" t="s">
        <v>1</v>
      </c>
      <c r="F51" s="172"/>
      <c r="G51" s="172"/>
      <c r="H51" s="172"/>
    </row>
    <row r="52" spans="1:8" ht="15.6">
      <c r="E52" s="172" t="s">
        <v>907</v>
      </c>
      <c r="F52" s="172"/>
      <c r="G52" s="478" t="s">
        <v>749</v>
      </c>
      <c r="H52" s="478"/>
    </row>
    <row r="53" spans="1:8" ht="17.399999999999999">
      <c r="E53" s="396" t="s">
        <v>898</v>
      </c>
      <c r="F53" s="80"/>
    </row>
    <row r="54" spans="1:8" ht="33" customHeight="1">
      <c r="G54" s="2"/>
      <c r="H54" s="2"/>
    </row>
    <row r="55" spans="1:8" ht="21">
      <c r="A55" s="202" t="s">
        <v>452</v>
      </c>
      <c r="B55" s="203"/>
      <c r="C55" s="203"/>
      <c r="D55" s="203"/>
      <c r="E55" s="203"/>
      <c r="F55" s="265"/>
      <c r="G55" s="363" t="s">
        <v>3</v>
      </c>
      <c r="H55" s="363"/>
    </row>
    <row r="56" spans="1:8" ht="15.6">
      <c r="B56" s="5" t="s">
        <v>459</v>
      </c>
      <c r="E56" s="364" t="s">
        <v>460</v>
      </c>
      <c r="G56" s="22"/>
      <c r="H56" s="22"/>
    </row>
    <row r="57" spans="1:8">
      <c r="B57" s="1" t="s">
        <v>628</v>
      </c>
      <c r="E57" s="6" t="s">
        <v>630</v>
      </c>
      <c r="G57" s="22"/>
      <c r="H57" s="22"/>
    </row>
    <row r="58" spans="1:8">
      <c r="B58" s="1" t="s">
        <v>629</v>
      </c>
      <c r="E58" s="1" t="s">
        <v>629</v>
      </c>
    </row>
    <row r="59" spans="1:8">
      <c r="B59" s="1" t="s">
        <v>848</v>
      </c>
      <c r="E59" s="1" t="s">
        <v>631</v>
      </c>
    </row>
    <row r="60" spans="1:8">
      <c r="B60" s="1" t="s">
        <v>463</v>
      </c>
      <c r="E60" s="6" t="s">
        <v>464</v>
      </c>
    </row>
    <row r="61" spans="1:8">
      <c r="B61" s="1" t="s">
        <v>465</v>
      </c>
      <c r="E61" s="6" t="s">
        <v>466</v>
      </c>
    </row>
    <row r="62" spans="1:8" ht="15.6">
      <c r="B62" s="5"/>
    </row>
    <row r="63" spans="1:8" ht="15.6">
      <c r="E63" s="364" t="s">
        <v>906</v>
      </c>
    </row>
    <row r="64" spans="1:8">
      <c r="E64" s="6" t="s">
        <v>965</v>
      </c>
    </row>
    <row r="65" spans="1:13">
      <c r="E65" s="6" t="s">
        <v>963</v>
      </c>
    </row>
    <row r="66" spans="1:13">
      <c r="E66" s="6" t="s">
        <v>632</v>
      </c>
    </row>
    <row r="67" spans="1:13">
      <c r="E67" s="6" t="s">
        <v>633</v>
      </c>
    </row>
    <row r="68" spans="1:13">
      <c r="E68" s="6" t="s">
        <v>458</v>
      </c>
    </row>
    <row r="69" spans="1:13">
      <c r="B69" s="6"/>
      <c r="E69" s="6"/>
    </row>
    <row r="70" spans="1:13">
      <c r="E70" s="60" t="s">
        <v>743</v>
      </c>
      <c r="F70" s="1" t="s">
        <v>722</v>
      </c>
    </row>
    <row r="71" spans="1:13">
      <c r="E71" s="60"/>
    </row>
    <row r="72" spans="1:13" ht="15.6">
      <c r="A72" s="205"/>
      <c r="B72" s="207"/>
      <c r="C72" s="207"/>
      <c r="D72" s="207"/>
      <c r="E72" s="390" t="s">
        <v>704</v>
      </c>
      <c r="F72" s="266" t="s">
        <v>5</v>
      </c>
      <c r="G72" s="365" t="s">
        <v>6</v>
      </c>
      <c r="H72" s="365"/>
      <c r="J72" s="554"/>
      <c r="K72" s="554"/>
      <c r="L72" s="589"/>
    </row>
    <row r="73" spans="1:13" ht="15.6">
      <c r="A73" s="110"/>
      <c r="B73" s="387" t="s">
        <v>676</v>
      </c>
      <c r="C73" s="268"/>
      <c r="D73" s="268"/>
      <c r="E73" s="391" t="s">
        <v>703</v>
      </c>
      <c r="F73" s="270" t="s">
        <v>7</v>
      </c>
      <c r="G73" s="366" t="s">
        <v>8</v>
      </c>
      <c r="H73" s="366"/>
      <c r="J73" s="519"/>
      <c r="K73" s="519"/>
      <c r="L73" s="519"/>
      <c r="M73" s="571"/>
    </row>
    <row r="74" spans="1:13" ht="15.6">
      <c r="A74" s="15"/>
      <c r="B74" s="16" t="s">
        <v>467</v>
      </c>
      <c r="E74" s="17" t="s">
        <v>735</v>
      </c>
      <c r="F74" s="29" t="s">
        <v>923</v>
      </c>
      <c r="G74" s="215">
        <v>76300</v>
      </c>
      <c r="H74" s="215"/>
      <c r="J74" s="421"/>
      <c r="K74" s="421"/>
      <c r="L74" s="565"/>
      <c r="M74" s="565"/>
    </row>
    <row r="75" spans="1:13" ht="15.6">
      <c r="A75" s="15"/>
      <c r="B75" s="16" t="s">
        <v>468</v>
      </c>
      <c r="E75" s="17" t="s">
        <v>735</v>
      </c>
      <c r="F75" s="29" t="s">
        <v>924</v>
      </c>
      <c r="G75" s="215">
        <v>82300</v>
      </c>
      <c r="H75" s="215"/>
      <c r="J75" s="421"/>
      <c r="K75" s="421"/>
      <c r="L75" s="565"/>
      <c r="M75" s="565"/>
    </row>
    <row r="76" spans="1:13" ht="15.6">
      <c r="A76" s="15"/>
      <c r="B76" s="16" t="s">
        <v>469</v>
      </c>
      <c r="E76" s="17" t="s">
        <v>893</v>
      </c>
      <c r="F76" s="29" t="s">
        <v>925</v>
      </c>
      <c r="G76" s="215">
        <v>88300</v>
      </c>
      <c r="H76" s="215"/>
      <c r="J76" s="421"/>
      <c r="K76" s="421"/>
      <c r="L76" s="565"/>
      <c r="M76" s="565"/>
    </row>
    <row r="77" spans="1:13" ht="15.6">
      <c r="A77" s="15"/>
      <c r="B77" s="16" t="s">
        <v>470</v>
      </c>
      <c r="E77" s="17" t="s">
        <v>736</v>
      </c>
      <c r="F77" s="29" t="s">
        <v>926</v>
      </c>
      <c r="G77" s="215">
        <v>94300</v>
      </c>
      <c r="H77" s="215"/>
      <c r="J77" s="421"/>
      <c r="K77" s="421"/>
      <c r="L77" s="565"/>
      <c r="M77" s="565"/>
    </row>
    <row r="78" spans="1:13" ht="15.6">
      <c r="A78" s="15"/>
      <c r="B78" s="16" t="s">
        <v>1085</v>
      </c>
      <c r="E78" s="17"/>
      <c r="F78" s="29" t="s">
        <v>1080</v>
      </c>
      <c r="G78" s="215">
        <v>106545</v>
      </c>
      <c r="H78" s="215"/>
      <c r="J78" s="421"/>
      <c r="K78" s="421"/>
      <c r="L78" s="565"/>
      <c r="M78" s="565"/>
    </row>
    <row r="79" spans="1:13" ht="15.6">
      <c r="A79" s="15"/>
      <c r="B79" s="16" t="s">
        <v>1086</v>
      </c>
      <c r="E79" s="17"/>
      <c r="F79" s="29" t="s">
        <v>1081</v>
      </c>
      <c r="G79" s="215">
        <v>112545</v>
      </c>
      <c r="H79" s="215"/>
      <c r="J79" s="421"/>
      <c r="K79" s="421"/>
      <c r="L79" s="565"/>
      <c r="M79" s="565"/>
    </row>
    <row r="80" spans="1:13" ht="15.6">
      <c r="A80" s="205"/>
      <c r="B80" s="207"/>
      <c r="C80" s="207"/>
      <c r="D80" s="207"/>
      <c r="E80" s="207"/>
      <c r="F80" s="208" t="s">
        <v>5</v>
      </c>
      <c r="G80" s="365" t="s">
        <v>6</v>
      </c>
      <c r="H80" s="365"/>
    </row>
    <row r="81" spans="1:13" ht="17.399999999999999">
      <c r="A81" s="110"/>
      <c r="B81" s="267" t="s">
        <v>685</v>
      </c>
      <c r="C81" s="268"/>
      <c r="D81" s="268"/>
      <c r="E81" s="268"/>
      <c r="F81" s="272" t="s">
        <v>7</v>
      </c>
      <c r="G81" s="366" t="s">
        <v>8</v>
      </c>
      <c r="H81" s="366"/>
    </row>
    <row r="82" spans="1:13">
      <c r="B82" s="1" t="s">
        <v>987</v>
      </c>
      <c r="F82" s="29" t="s">
        <v>788</v>
      </c>
      <c r="G82" s="215">
        <v>4972</v>
      </c>
      <c r="H82" s="215"/>
      <c r="J82" s="421"/>
      <c r="K82" s="421"/>
      <c r="L82" s="565"/>
      <c r="M82" s="565"/>
    </row>
    <row r="83" spans="1:13">
      <c r="B83" s="1" t="s">
        <v>1046</v>
      </c>
      <c r="F83" s="29" t="s">
        <v>789</v>
      </c>
      <c r="G83" s="215">
        <v>13361</v>
      </c>
      <c r="H83" s="215"/>
      <c r="J83" s="421"/>
      <c r="K83" s="421"/>
      <c r="L83" s="565"/>
      <c r="M83" s="565"/>
    </row>
    <row r="84" spans="1:13">
      <c r="B84" s="1" t="s">
        <v>1074</v>
      </c>
      <c r="F84" s="29" t="s">
        <v>1047</v>
      </c>
      <c r="G84" s="215">
        <v>10971</v>
      </c>
      <c r="H84" s="215"/>
      <c r="J84" s="421"/>
      <c r="K84" s="421"/>
      <c r="L84" s="565"/>
      <c r="M84" s="565"/>
    </row>
    <row r="85" spans="1:13">
      <c r="B85" s="502"/>
      <c r="F85" s="29"/>
      <c r="G85" s="215"/>
      <c r="H85" s="215"/>
    </row>
    <row r="86" spans="1:13" ht="15.6">
      <c r="A86" s="205"/>
      <c r="B86" s="207"/>
      <c r="C86" s="207"/>
      <c r="D86" s="207"/>
      <c r="E86" s="207"/>
      <c r="F86" s="208" t="s">
        <v>5</v>
      </c>
      <c r="G86" s="365" t="s">
        <v>6</v>
      </c>
      <c r="H86" s="365"/>
    </row>
    <row r="87" spans="1:13" ht="17.399999999999999">
      <c r="A87" s="110"/>
      <c r="B87" s="267" t="s">
        <v>686</v>
      </c>
      <c r="C87" s="268"/>
      <c r="D87" s="268"/>
      <c r="E87" s="268"/>
      <c r="F87" s="272" t="s">
        <v>7</v>
      </c>
      <c r="G87" s="366" t="s">
        <v>8</v>
      </c>
      <c r="H87" s="366"/>
    </row>
    <row r="88" spans="1:13">
      <c r="B88" s="1" t="s">
        <v>988</v>
      </c>
      <c r="F88" s="29" t="s">
        <v>187</v>
      </c>
      <c r="G88" s="215">
        <v>2900</v>
      </c>
      <c r="H88" s="215"/>
      <c r="J88" s="421"/>
      <c r="K88" s="421"/>
      <c r="L88" s="565"/>
      <c r="M88" s="565"/>
    </row>
    <row r="89" spans="1:13">
      <c r="B89" s="1" t="s">
        <v>989</v>
      </c>
      <c r="F89" s="29" t="s">
        <v>188</v>
      </c>
      <c r="G89" s="215">
        <v>2900</v>
      </c>
      <c r="H89" s="215"/>
      <c r="J89" s="421"/>
      <c r="K89" s="421"/>
      <c r="L89" s="565"/>
      <c r="M89" s="565"/>
    </row>
    <row r="90" spans="1:13" ht="15.6">
      <c r="A90" s="205"/>
      <c r="B90" s="207"/>
      <c r="C90" s="207"/>
      <c r="D90" s="207"/>
      <c r="E90" s="207"/>
      <c r="F90" s="208" t="s">
        <v>5</v>
      </c>
      <c r="G90" s="365" t="s">
        <v>6</v>
      </c>
      <c r="H90" s="365"/>
    </row>
    <row r="91" spans="1:13" ht="17.399999999999999">
      <c r="A91" s="439"/>
      <c r="B91" s="267" t="s">
        <v>687</v>
      </c>
      <c r="C91" s="268"/>
      <c r="D91" s="268"/>
      <c r="E91" s="268"/>
      <c r="F91" s="272" t="s">
        <v>7</v>
      </c>
      <c r="G91" s="367" t="s">
        <v>8</v>
      </c>
      <c r="H91" s="367"/>
    </row>
    <row r="92" spans="1:13" ht="15.6">
      <c r="A92" s="15"/>
      <c r="B92" s="16" t="s">
        <v>634</v>
      </c>
      <c r="F92" s="29" t="s">
        <v>792</v>
      </c>
      <c r="G92" s="215">
        <v>933</v>
      </c>
      <c r="H92" s="215"/>
      <c r="J92" s="421"/>
      <c r="K92" s="421"/>
      <c r="L92" s="565"/>
      <c r="M92" s="565"/>
    </row>
    <row r="93" spans="1:13" ht="15.6">
      <c r="A93" s="15"/>
      <c r="B93" s="16" t="s">
        <v>635</v>
      </c>
      <c r="F93" s="29" t="s">
        <v>793</v>
      </c>
      <c r="G93" s="215">
        <v>6332</v>
      </c>
      <c r="H93" s="215"/>
      <c r="J93" s="421"/>
      <c r="K93" s="421"/>
      <c r="L93" s="565"/>
      <c r="M93" s="565"/>
    </row>
    <row r="94" spans="1:13" s="362" customFormat="1">
      <c r="A94" s="1"/>
      <c r="B94" s="16" t="s">
        <v>860</v>
      </c>
      <c r="C94" s="1"/>
      <c r="D94" s="1"/>
      <c r="E94" s="1"/>
      <c r="F94" s="29" t="s">
        <v>794</v>
      </c>
      <c r="G94" s="215">
        <v>5950</v>
      </c>
      <c r="H94" s="215"/>
      <c r="J94" s="421"/>
      <c r="K94" s="421"/>
      <c r="L94" s="565"/>
      <c r="M94" s="565"/>
    </row>
    <row r="95" spans="1:13">
      <c r="B95" s="16"/>
      <c r="F95" s="29"/>
      <c r="G95" s="18"/>
      <c r="H95" s="18"/>
    </row>
    <row r="96" spans="1:13">
      <c r="F96" s="6"/>
    </row>
    <row r="97" spans="1:13">
      <c r="F97" s="6"/>
    </row>
    <row r="98" spans="1:13" ht="18">
      <c r="E98" s="171" t="s">
        <v>0</v>
      </c>
      <c r="F98" s="484"/>
      <c r="G98" s="171"/>
      <c r="H98" s="171"/>
    </row>
    <row r="99" spans="1:13" ht="15">
      <c r="E99" s="172" t="s">
        <v>1</v>
      </c>
      <c r="F99" s="485"/>
      <c r="G99" s="172"/>
      <c r="H99" s="172"/>
    </row>
    <row r="100" spans="1:13" ht="15.6">
      <c r="E100" s="172" t="s">
        <v>907</v>
      </c>
      <c r="F100" s="485"/>
      <c r="G100" s="478" t="s">
        <v>749</v>
      </c>
      <c r="H100" s="478"/>
    </row>
    <row r="101" spans="1:13" ht="17.399999999999999">
      <c r="E101" s="396" t="s">
        <v>898</v>
      </c>
      <c r="F101" s="210"/>
    </row>
    <row r="102" spans="1:13" ht="17.399999999999999">
      <c r="F102" s="6"/>
      <c r="G102" s="2"/>
      <c r="H102" s="2"/>
    </row>
    <row r="103" spans="1:13" ht="21">
      <c r="A103" s="202" t="s">
        <v>636</v>
      </c>
      <c r="B103" s="203"/>
      <c r="C103" s="203"/>
      <c r="D103" s="203"/>
      <c r="E103" s="203"/>
      <c r="F103" s="361"/>
      <c r="G103" s="363" t="s">
        <v>3</v>
      </c>
      <c r="H103" s="363"/>
    </row>
    <row r="104" spans="1:13" ht="15.6">
      <c r="A104" s="205"/>
      <c r="B104" s="207"/>
      <c r="C104" s="207"/>
      <c r="D104" s="207"/>
      <c r="E104" s="207"/>
      <c r="F104" s="208" t="s">
        <v>5</v>
      </c>
      <c r="G104" s="368" t="s">
        <v>6</v>
      </c>
      <c r="H104" s="368"/>
      <c r="J104" s="554"/>
      <c r="K104" s="554"/>
      <c r="L104" s="589"/>
    </row>
    <row r="105" spans="1:13" ht="17.399999999999999">
      <c r="A105" s="110"/>
      <c r="B105" s="267" t="s">
        <v>637</v>
      </c>
      <c r="C105" s="268"/>
      <c r="D105" s="268"/>
      <c r="E105" s="268"/>
      <c r="F105" s="272" t="s">
        <v>7</v>
      </c>
      <c r="G105" s="366" t="s">
        <v>8</v>
      </c>
      <c r="H105" s="366"/>
      <c r="J105" s="519"/>
      <c r="K105" s="519"/>
      <c r="L105" s="519"/>
      <c r="M105" s="571"/>
    </row>
    <row r="106" spans="1:13">
      <c r="B106" s="16" t="s">
        <v>638</v>
      </c>
      <c r="F106" s="29" t="s">
        <v>1051</v>
      </c>
      <c r="G106" s="215">
        <v>6515.1500322967249</v>
      </c>
      <c r="H106" s="215"/>
      <c r="J106" s="421"/>
      <c r="K106" s="421"/>
      <c r="L106" s="565"/>
      <c r="M106" s="565"/>
    </row>
    <row r="107" spans="1:13">
      <c r="B107" s="16" t="s">
        <v>674</v>
      </c>
      <c r="F107" s="29" t="s">
        <v>1052</v>
      </c>
      <c r="G107" s="215">
        <v>15247.068730696348</v>
      </c>
      <c r="H107" s="215"/>
      <c r="J107" s="421"/>
      <c r="K107" s="421"/>
      <c r="L107" s="565"/>
      <c r="M107" s="565"/>
    </row>
    <row r="108" spans="1:13">
      <c r="B108" s="16" t="s">
        <v>860</v>
      </c>
      <c r="F108" s="29" t="s">
        <v>794</v>
      </c>
      <c r="G108" s="215">
        <v>5950.3189199999997</v>
      </c>
      <c r="H108" s="215"/>
      <c r="J108" s="421"/>
      <c r="K108" s="421"/>
      <c r="L108" s="565"/>
      <c r="M108" s="565"/>
    </row>
    <row r="109" spans="1:13" ht="15.6">
      <c r="A109" s="205"/>
      <c r="B109" s="207"/>
      <c r="C109" s="207"/>
      <c r="D109" s="207"/>
      <c r="E109" s="207"/>
      <c r="F109" s="208" t="s">
        <v>5</v>
      </c>
      <c r="G109" s="368" t="s">
        <v>6</v>
      </c>
      <c r="H109" s="368"/>
    </row>
    <row r="110" spans="1:13" ht="17.399999999999999">
      <c r="A110" s="110"/>
      <c r="B110" s="267" t="s">
        <v>673</v>
      </c>
      <c r="C110" s="268"/>
      <c r="D110" s="268"/>
      <c r="E110" s="268"/>
      <c r="F110" s="272" t="s">
        <v>7</v>
      </c>
      <c r="G110" s="366" t="s">
        <v>8</v>
      </c>
      <c r="H110" s="366"/>
    </row>
    <row r="111" spans="1:13">
      <c r="B111" s="16" t="s">
        <v>902</v>
      </c>
      <c r="F111" s="29" t="s">
        <v>1077</v>
      </c>
      <c r="G111" s="215">
        <v>1628</v>
      </c>
      <c r="H111" s="215"/>
      <c r="J111" s="421"/>
      <c r="K111" s="421"/>
      <c r="L111" s="565"/>
      <c r="M111" s="565"/>
    </row>
    <row r="112" spans="1:13">
      <c r="B112" s="16" t="s">
        <v>639</v>
      </c>
      <c r="F112" s="29" t="s">
        <v>795</v>
      </c>
      <c r="G112" s="215">
        <v>2213</v>
      </c>
      <c r="H112" s="215"/>
      <c r="J112" s="421"/>
      <c r="K112" s="421"/>
      <c r="L112" s="565"/>
      <c r="M112" s="565"/>
    </row>
    <row r="113" spans="1:13" ht="15.6">
      <c r="A113" s="205"/>
      <c r="B113" s="207"/>
      <c r="C113" s="207"/>
      <c r="D113" s="207"/>
      <c r="E113" s="207"/>
      <c r="F113" s="208" t="s">
        <v>5</v>
      </c>
      <c r="G113" s="368" t="s">
        <v>6</v>
      </c>
      <c r="H113" s="368"/>
    </row>
    <row r="114" spans="1:13" ht="17.399999999999999">
      <c r="A114" s="110"/>
      <c r="B114" s="267" t="s">
        <v>640</v>
      </c>
      <c r="C114" s="268"/>
      <c r="D114" s="268"/>
      <c r="E114" s="268"/>
      <c r="F114" s="272" t="s">
        <v>7</v>
      </c>
      <c r="G114" s="366" t="s">
        <v>8</v>
      </c>
      <c r="H114" s="366"/>
    </row>
    <row r="115" spans="1:13">
      <c r="B115" s="16" t="s">
        <v>903</v>
      </c>
      <c r="F115" s="29" t="s">
        <v>1078</v>
      </c>
      <c r="G115" s="215">
        <v>1795</v>
      </c>
      <c r="H115" s="215"/>
      <c r="J115" s="421"/>
      <c r="K115" s="421"/>
      <c r="L115" s="565"/>
      <c r="M115" s="565"/>
    </row>
    <row r="116" spans="1:13">
      <c r="B116" s="16" t="s">
        <v>641</v>
      </c>
      <c r="F116" s="29" t="s">
        <v>796</v>
      </c>
      <c r="G116" s="215">
        <v>2476</v>
      </c>
      <c r="H116" s="215"/>
      <c r="J116" s="421"/>
      <c r="K116" s="421"/>
      <c r="L116" s="565"/>
      <c r="M116" s="565"/>
    </row>
    <row r="117" spans="1:13">
      <c r="B117" s="16" t="s">
        <v>904</v>
      </c>
      <c r="F117" s="29" t="s">
        <v>1079</v>
      </c>
      <c r="G117" s="215">
        <v>910</v>
      </c>
      <c r="H117" s="215"/>
      <c r="J117" s="421"/>
      <c r="K117" s="421"/>
      <c r="L117" s="565"/>
      <c r="M117" s="565"/>
    </row>
    <row r="118" spans="1:13">
      <c r="B118" s="16" t="s">
        <v>643</v>
      </c>
      <c r="F118" s="29" t="s">
        <v>797</v>
      </c>
      <c r="G118" s="215">
        <v>1847</v>
      </c>
      <c r="H118" s="215"/>
      <c r="J118" s="421"/>
      <c r="K118" s="421"/>
      <c r="L118" s="565"/>
      <c r="M118" s="565"/>
    </row>
    <row r="119" spans="1:13" ht="15.6">
      <c r="A119" s="205"/>
      <c r="B119" s="207"/>
      <c r="C119" s="207"/>
      <c r="D119" s="207"/>
      <c r="E119" s="207"/>
      <c r="F119" s="208" t="s">
        <v>5</v>
      </c>
      <c r="G119" s="368" t="s">
        <v>6</v>
      </c>
      <c r="H119" s="368"/>
    </row>
    <row r="120" spans="1:13" ht="17.399999999999999">
      <c r="A120" s="110"/>
      <c r="B120" s="267" t="s">
        <v>642</v>
      </c>
      <c r="C120" s="268"/>
      <c r="D120" s="268"/>
      <c r="E120" s="268"/>
      <c r="F120" s="272" t="s">
        <v>7</v>
      </c>
      <c r="G120" s="366" t="s">
        <v>8</v>
      </c>
      <c r="H120" s="366"/>
    </row>
    <row r="121" spans="1:13" ht="15.6">
      <c r="A121" s="15"/>
      <c r="B121" s="16" t="s">
        <v>905</v>
      </c>
      <c r="F121" s="29" t="s">
        <v>798</v>
      </c>
      <c r="G121" s="215">
        <v>1693</v>
      </c>
      <c r="H121" s="215"/>
      <c r="J121" s="421"/>
      <c r="K121" s="421"/>
      <c r="L121" s="565"/>
      <c r="M121" s="565"/>
    </row>
    <row r="122" spans="1:13">
      <c r="B122" s="16" t="s">
        <v>471</v>
      </c>
      <c r="F122" s="29" t="s">
        <v>189</v>
      </c>
      <c r="G122" s="215">
        <v>2565</v>
      </c>
      <c r="H122" s="215"/>
      <c r="J122" s="421"/>
      <c r="K122" s="421"/>
      <c r="L122" s="565"/>
      <c r="M122" s="565"/>
    </row>
    <row r="123" spans="1:13">
      <c r="B123" s="16"/>
      <c r="F123" s="29"/>
      <c r="G123" s="215"/>
      <c r="H123" s="215"/>
    </row>
    <row r="124" spans="1:13">
      <c r="B124" s="16"/>
      <c r="F124" s="29"/>
      <c r="G124" s="215"/>
      <c r="H124" s="215"/>
    </row>
    <row r="125" spans="1:13" customFormat="1" ht="14.4">
      <c r="A125" s="1"/>
      <c r="B125" s="1"/>
      <c r="C125" s="1"/>
      <c r="D125" s="1"/>
      <c r="E125" s="1"/>
      <c r="F125" s="6"/>
      <c r="G125" s="1"/>
      <c r="H125" s="1"/>
      <c r="J125" s="201"/>
      <c r="K125" s="588"/>
      <c r="L125" s="588"/>
      <c r="M125" s="588"/>
    </row>
    <row r="126" spans="1:13" customFormat="1" ht="14.4">
      <c r="A126" s="1"/>
      <c r="B126" s="1"/>
      <c r="C126" s="1"/>
      <c r="D126" s="1"/>
      <c r="E126" s="1"/>
      <c r="F126" s="6"/>
      <c r="G126" s="1"/>
      <c r="H126" s="1"/>
      <c r="J126" s="201"/>
      <c r="K126" s="588"/>
      <c r="L126" s="588"/>
      <c r="M126" s="588"/>
    </row>
    <row r="127" spans="1:13" customFormat="1" ht="18">
      <c r="A127" s="1"/>
      <c r="B127" s="1"/>
      <c r="C127" s="1"/>
      <c r="D127" s="1"/>
      <c r="E127" s="171" t="s">
        <v>0</v>
      </c>
      <c r="F127" s="484"/>
      <c r="G127" s="171"/>
      <c r="H127" s="171"/>
      <c r="J127" s="201"/>
      <c r="K127" s="588"/>
      <c r="L127" s="588"/>
      <c r="M127" s="588"/>
    </row>
    <row r="128" spans="1:13" customFormat="1" ht="15.6">
      <c r="A128" s="1"/>
      <c r="B128" s="1"/>
      <c r="C128" s="1"/>
      <c r="D128" s="1"/>
      <c r="E128" s="172" t="s">
        <v>1</v>
      </c>
      <c r="F128" s="485"/>
      <c r="G128" s="172"/>
      <c r="H128" s="172"/>
      <c r="J128" s="201"/>
      <c r="K128" s="588"/>
      <c r="L128" s="588"/>
      <c r="M128" s="588"/>
    </row>
    <row r="129" spans="1:13" customFormat="1" ht="15.6">
      <c r="A129" s="1"/>
      <c r="B129" s="1"/>
      <c r="C129" s="1"/>
      <c r="D129" s="1"/>
      <c r="E129" s="172" t="s">
        <v>907</v>
      </c>
      <c r="F129" s="485"/>
      <c r="G129" s="471" t="s">
        <v>749</v>
      </c>
      <c r="H129" s="471"/>
      <c r="J129" s="201"/>
      <c r="K129" s="588"/>
      <c r="L129" s="588"/>
      <c r="M129" s="588"/>
    </row>
    <row r="130" spans="1:13" customFormat="1" ht="17.399999999999999">
      <c r="A130" s="1"/>
      <c r="B130" s="1"/>
      <c r="C130" s="1"/>
      <c r="D130" s="1"/>
      <c r="E130" s="396" t="s">
        <v>898</v>
      </c>
      <c r="F130" s="210"/>
      <c r="G130" s="1"/>
      <c r="H130" s="1"/>
      <c r="J130" s="201"/>
      <c r="K130" s="588"/>
      <c r="L130" s="588"/>
      <c r="M130" s="588"/>
    </row>
    <row r="131" spans="1:13" customFormat="1" ht="17.399999999999999">
      <c r="A131" s="1"/>
      <c r="B131" s="1"/>
      <c r="C131" s="1"/>
      <c r="D131" s="1"/>
      <c r="E131" s="1"/>
      <c r="F131" s="6"/>
      <c r="G131" s="2"/>
      <c r="H131" s="2"/>
      <c r="J131" s="201"/>
      <c r="K131" s="588"/>
      <c r="L131" s="588"/>
      <c r="M131" s="588"/>
    </row>
    <row r="132" spans="1:13" customFormat="1" ht="21">
      <c r="A132" s="202" t="s">
        <v>531</v>
      </c>
      <c r="B132" s="203"/>
      <c r="C132" s="203"/>
      <c r="D132" s="203"/>
      <c r="E132" s="203"/>
      <c r="F132" s="204"/>
      <c r="G132" s="247" t="s">
        <v>87</v>
      </c>
      <c r="H132" s="247"/>
      <c r="J132" s="201"/>
      <c r="K132" s="588"/>
      <c r="L132" s="588"/>
      <c r="M132" s="588"/>
    </row>
    <row r="133" spans="1:13" customFormat="1" ht="21">
      <c r="A133" s="36"/>
      <c r="B133" s="36"/>
      <c r="C133" s="36"/>
      <c r="D133" s="36"/>
      <c r="E133" s="36"/>
      <c r="F133" s="164"/>
      <c r="G133" s="35"/>
      <c r="H133" s="35"/>
      <c r="J133" s="201"/>
      <c r="K133" s="588"/>
      <c r="L133" s="588"/>
      <c r="M133" s="588"/>
    </row>
    <row r="134" spans="1:13" customFormat="1" ht="14.4">
      <c r="A134" s="1"/>
      <c r="B134" s="112" t="s">
        <v>453</v>
      </c>
      <c r="E134" t="s">
        <v>965</v>
      </c>
      <c r="F134" s="218"/>
      <c r="G134" s="219"/>
      <c r="H134" s="219"/>
      <c r="J134" s="201"/>
      <c r="K134" s="588"/>
      <c r="L134" s="588"/>
      <c r="M134" s="588"/>
    </row>
    <row r="135" spans="1:13" customFormat="1" ht="14.4">
      <c r="A135" s="1"/>
      <c r="B135" t="s">
        <v>464</v>
      </c>
      <c r="E135" t="s">
        <v>1033</v>
      </c>
      <c r="F135" s="218"/>
      <c r="G135" s="219"/>
      <c r="H135" s="219"/>
      <c r="J135" s="201"/>
      <c r="K135" s="588"/>
      <c r="L135" s="588"/>
      <c r="M135" s="588"/>
    </row>
    <row r="136" spans="1:13" customFormat="1" ht="14.4">
      <c r="A136" s="1"/>
      <c r="B136" t="s">
        <v>461</v>
      </c>
      <c r="E136" t="s">
        <v>455</v>
      </c>
      <c r="F136" s="6"/>
      <c r="G136" s="219"/>
      <c r="H136" s="219"/>
      <c r="J136" s="201"/>
      <c r="K136" s="588"/>
      <c r="L136" s="588"/>
      <c r="M136" s="588"/>
    </row>
    <row r="137" spans="1:13" customFormat="1" ht="14.4">
      <c r="A137" s="1"/>
      <c r="B137" t="s">
        <v>462</v>
      </c>
      <c r="E137" t="s">
        <v>457</v>
      </c>
      <c r="F137" s="218"/>
      <c r="G137" s="219"/>
      <c r="H137" s="219"/>
      <c r="J137" s="201"/>
      <c r="K137" s="588"/>
      <c r="L137" s="588"/>
      <c r="M137" s="588"/>
    </row>
    <row r="138" spans="1:13" customFormat="1" ht="14.4">
      <c r="A138" s="1"/>
      <c r="B138" t="s">
        <v>466</v>
      </c>
      <c r="E138" s="112" t="s">
        <v>458</v>
      </c>
      <c r="F138" s="218"/>
      <c r="G138" s="219"/>
      <c r="H138" s="219"/>
      <c r="J138" s="201"/>
      <c r="K138" s="588"/>
      <c r="L138" s="588"/>
      <c r="M138" s="588"/>
    </row>
    <row r="139" spans="1:13" customFormat="1" ht="14.4">
      <c r="A139" s="1"/>
      <c r="B139" s="112" t="s">
        <v>456</v>
      </c>
      <c r="C139" s="1"/>
      <c r="D139" s="1"/>
      <c r="E139" s="1"/>
      <c r="F139" s="6"/>
      <c r="G139" s="1"/>
      <c r="H139" s="1"/>
      <c r="J139" s="201"/>
      <c r="K139" s="588"/>
      <c r="L139" s="588"/>
      <c r="M139" s="588"/>
    </row>
    <row r="140" spans="1:13" customFormat="1" ht="14.4">
      <c r="A140" s="1"/>
      <c r="B140" s="112"/>
      <c r="E140" s="6"/>
      <c r="F140" s="218"/>
      <c r="G140" s="1"/>
      <c r="H140" s="1"/>
      <c r="J140" s="201"/>
      <c r="K140" s="588"/>
      <c r="L140" s="588"/>
      <c r="M140" s="588"/>
    </row>
    <row r="141" spans="1:13" customFormat="1" ht="14.4">
      <c r="A141" s="1"/>
      <c r="E141" s="6"/>
      <c r="F141" s="218"/>
      <c r="G141" s="1"/>
      <c r="H141" s="1"/>
      <c r="J141" s="201"/>
      <c r="K141" s="588"/>
      <c r="L141" s="588"/>
      <c r="M141" s="588"/>
    </row>
    <row r="142" spans="1:13" customFormat="1" ht="14.4">
      <c r="A142" s="1"/>
      <c r="E142" s="60" t="s">
        <v>743</v>
      </c>
      <c r="F142" s="238" t="s">
        <v>744</v>
      </c>
      <c r="G142" s="1"/>
      <c r="H142" s="1"/>
      <c r="J142" s="201"/>
      <c r="K142" s="588"/>
      <c r="L142" s="588"/>
      <c r="M142" s="588"/>
    </row>
    <row r="143" spans="1:13" customFormat="1" ht="14.4">
      <c r="A143" s="1"/>
      <c r="E143" s="6"/>
      <c r="F143" s="218"/>
      <c r="G143" s="1"/>
      <c r="H143" s="1"/>
      <c r="J143" s="201"/>
      <c r="K143" s="588"/>
      <c r="L143" s="588"/>
      <c r="M143" s="588"/>
    </row>
    <row r="144" spans="1:13" customFormat="1" ht="15.6">
      <c r="A144" s="205"/>
      <c r="B144" s="206"/>
      <c r="C144" s="207"/>
      <c r="D144" s="207"/>
      <c r="E144" s="390" t="s">
        <v>704</v>
      </c>
      <c r="F144" s="208" t="s">
        <v>5</v>
      </c>
      <c r="G144" s="248" t="s">
        <v>6</v>
      </c>
      <c r="H144" s="248"/>
      <c r="J144" s="554"/>
      <c r="K144" s="554"/>
      <c r="L144" s="589"/>
      <c r="M144" s="588"/>
    </row>
    <row r="145" spans="1:13" customFormat="1" ht="17.399999999999999">
      <c r="A145" s="110"/>
      <c r="B145" s="111" t="s">
        <v>684</v>
      </c>
      <c r="C145" s="113"/>
      <c r="D145" s="113"/>
      <c r="E145" s="391" t="s">
        <v>703</v>
      </c>
      <c r="F145" s="115" t="s">
        <v>7</v>
      </c>
      <c r="G145" s="249" t="s">
        <v>8</v>
      </c>
      <c r="H145" s="249"/>
      <c r="J145" s="519"/>
      <c r="K145" s="519"/>
      <c r="L145" s="519"/>
      <c r="M145" s="571"/>
    </row>
    <row r="146" spans="1:13" customFormat="1" ht="14.4">
      <c r="A146" s="1"/>
      <c r="B146" s="16" t="s">
        <v>532</v>
      </c>
      <c r="C146" s="1"/>
      <c r="D146" s="1"/>
      <c r="E146" s="17" t="s">
        <v>736</v>
      </c>
      <c r="F146" s="29" t="s">
        <v>1044</v>
      </c>
      <c r="G146" s="215">
        <v>85850</v>
      </c>
      <c r="H146" s="215"/>
      <c r="J146" s="421"/>
      <c r="K146" s="421"/>
      <c r="L146" s="565"/>
      <c r="M146" s="565"/>
    </row>
    <row r="147" spans="1:13" customFormat="1" ht="14.4">
      <c r="B147" s="1"/>
      <c r="F147" s="29"/>
      <c r="G147" s="220"/>
      <c r="H147" s="220"/>
      <c r="J147" s="201"/>
      <c r="K147" s="588"/>
      <c r="L147" s="588"/>
      <c r="M147" s="588"/>
    </row>
    <row r="148" spans="1:13" customFormat="1" ht="15.6">
      <c r="A148" s="205"/>
      <c r="B148" s="207"/>
      <c r="C148" s="207"/>
      <c r="D148" s="207"/>
      <c r="E148" s="207"/>
      <c r="F148" s="208" t="s">
        <v>5</v>
      </c>
      <c r="G148" s="248" t="s">
        <v>6</v>
      </c>
      <c r="H148" s="248"/>
      <c r="J148" s="201"/>
      <c r="K148" s="588"/>
      <c r="L148" s="588"/>
      <c r="M148" s="588"/>
    </row>
    <row r="149" spans="1:13" customFormat="1" ht="17.399999999999999">
      <c r="A149" s="110"/>
      <c r="B149" s="111" t="s">
        <v>1053</v>
      </c>
      <c r="C149" s="113"/>
      <c r="D149" s="113"/>
      <c r="E149" s="113"/>
      <c r="F149" s="115" t="s">
        <v>7</v>
      </c>
      <c r="G149" s="249" t="s">
        <v>8</v>
      </c>
      <c r="H149" s="249"/>
      <c r="J149" s="201"/>
      <c r="K149" s="588"/>
      <c r="L149" s="588"/>
      <c r="M149" s="588"/>
    </row>
    <row r="150" spans="1:13" customFormat="1" ht="14.4">
      <c r="B150" s="1" t="s">
        <v>1057</v>
      </c>
      <c r="F150" s="29" t="s">
        <v>1054</v>
      </c>
      <c r="G150" s="215">
        <v>9879</v>
      </c>
      <c r="H150" s="215"/>
      <c r="J150" s="421"/>
      <c r="K150" s="421"/>
      <c r="L150" s="565"/>
      <c r="M150" s="565"/>
    </row>
    <row r="151" spans="1:13" customFormat="1" ht="14.4">
      <c r="B151" s="570" t="s">
        <v>1058</v>
      </c>
      <c r="F151" s="29"/>
      <c r="G151" s="215"/>
      <c r="H151" s="215"/>
      <c r="J151" s="201"/>
      <c r="K151" s="588"/>
      <c r="L151" s="588"/>
      <c r="M151" s="588"/>
    </row>
    <row r="152" spans="1:13" customFormat="1" ht="14.4">
      <c r="B152" s="1" t="s">
        <v>1059</v>
      </c>
      <c r="F152" s="29" t="s">
        <v>1056</v>
      </c>
      <c r="G152" s="215">
        <v>7981</v>
      </c>
      <c r="H152" s="215"/>
      <c r="J152" s="421"/>
      <c r="K152" s="421"/>
      <c r="L152" s="565"/>
      <c r="M152" s="565"/>
    </row>
    <row r="153" spans="1:13" customFormat="1" ht="14.4">
      <c r="B153" s="570" t="s">
        <v>1060</v>
      </c>
      <c r="F153" s="29"/>
      <c r="G153" s="215"/>
      <c r="H153" s="215"/>
      <c r="J153" s="201"/>
      <c r="K153" s="588"/>
      <c r="L153" s="588"/>
      <c r="M153" s="588"/>
    </row>
    <row r="154" spans="1:13" customFormat="1" ht="14.4">
      <c r="B154" s="1" t="s">
        <v>1061</v>
      </c>
      <c r="F154" s="29" t="s">
        <v>1055</v>
      </c>
      <c r="G154" s="215">
        <v>7981</v>
      </c>
      <c r="H154" s="215"/>
      <c r="J154" s="421"/>
      <c r="K154" s="421"/>
      <c r="L154" s="565"/>
      <c r="M154" s="565"/>
    </row>
    <row r="155" spans="1:13" customFormat="1" ht="14.4">
      <c r="B155" s="570" t="s">
        <v>1063</v>
      </c>
      <c r="F155" s="29"/>
      <c r="G155" s="215"/>
      <c r="H155" s="215"/>
      <c r="J155" s="201"/>
      <c r="K155" s="588"/>
      <c r="L155" s="588"/>
      <c r="M155" s="588"/>
    </row>
    <row r="156" spans="1:13" customFormat="1" ht="14.4">
      <c r="B156" s="570"/>
      <c r="F156" s="29"/>
      <c r="G156" s="215"/>
      <c r="H156" s="215"/>
      <c r="J156" s="201"/>
      <c r="K156" s="588"/>
      <c r="L156" s="588"/>
      <c r="M156" s="588"/>
    </row>
    <row r="157" spans="1:13" customFormat="1" ht="15.6">
      <c r="A157" s="205"/>
      <c r="B157" s="207"/>
      <c r="C157" s="207"/>
      <c r="D157" s="207"/>
      <c r="E157" s="207"/>
      <c r="F157" s="208" t="s">
        <v>5</v>
      </c>
      <c r="G157" s="248" t="s">
        <v>6</v>
      </c>
      <c r="H157" s="248"/>
      <c r="J157" s="201"/>
      <c r="K157" s="588"/>
      <c r="L157" s="588"/>
      <c r="M157" s="588"/>
    </row>
    <row r="158" spans="1:13" customFormat="1" ht="17.399999999999999">
      <c r="A158" s="110"/>
      <c r="B158" s="111" t="s">
        <v>1062</v>
      </c>
      <c r="C158" s="113"/>
      <c r="D158" s="113"/>
      <c r="E158" s="113"/>
      <c r="F158" s="115" t="s">
        <v>7</v>
      </c>
      <c r="G158" s="249" t="s">
        <v>8</v>
      </c>
      <c r="H158" s="249"/>
      <c r="J158" s="201"/>
      <c r="K158" s="588"/>
      <c r="L158" s="588"/>
      <c r="M158" s="588"/>
    </row>
    <row r="159" spans="1:13" customFormat="1" ht="14.4">
      <c r="B159" s="1" t="s">
        <v>1064</v>
      </c>
      <c r="F159" s="29" t="s">
        <v>1087</v>
      </c>
      <c r="G159" s="215">
        <v>2794</v>
      </c>
      <c r="H159" s="215"/>
      <c r="I159" s="1"/>
      <c r="J159" s="421"/>
      <c r="K159" s="421"/>
      <c r="L159" s="565"/>
      <c r="M159" s="565"/>
    </row>
    <row r="160" spans="1:13" customFormat="1" ht="14.4">
      <c r="B160" s="1"/>
      <c r="F160" s="29"/>
      <c r="G160" s="215"/>
      <c r="H160" s="215"/>
      <c r="J160" s="201"/>
      <c r="K160" s="588"/>
      <c r="L160" s="588"/>
      <c r="M160" s="588"/>
    </row>
    <row r="161" spans="1:13" customFormat="1" ht="15.6">
      <c r="A161" s="205"/>
      <c r="B161" s="207"/>
      <c r="C161" s="207"/>
      <c r="D161" s="207"/>
      <c r="E161" s="207"/>
      <c r="F161" s="208" t="s">
        <v>5</v>
      </c>
      <c r="G161" s="248" t="s">
        <v>6</v>
      </c>
      <c r="H161" s="248"/>
      <c r="J161" s="201"/>
      <c r="K161" s="588"/>
      <c r="L161" s="588"/>
      <c r="M161" s="588"/>
    </row>
    <row r="162" spans="1:13" customFormat="1" ht="17.399999999999999">
      <c r="A162" s="110"/>
      <c r="B162" s="111" t="s">
        <v>56</v>
      </c>
      <c r="C162" s="113"/>
      <c r="D162" s="113"/>
      <c r="E162" s="113"/>
      <c r="F162" s="115" t="s">
        <v>7</v>
      </c>
      <c r="G162" s="249" t="s">
        <v>8</v>
      </c>
      <c r="H162" s="249"/>
      <c r="J162" s="201"/>
      <c r="K162" s="588"/>
      <c r="L162" s="588"/>
      <c r="M162" s="588"/>
    </row>
    <row r="163" spans="1:13" customFormat="1" ht="14.4">
      <c r="B163" s="1" t="s">
        <v>533</v>
      </c>
      <c r="F163" s="29" t="s">
        <v>189</v>
      </c>
      <c r="G163" s="215">
        <v>2565</v>
      </c>
      <c r="H163" s="215"/>
      <c r="J163" s="421"/>
      <c r="K163" s="421"/>
      <c r="L163" s="565"/>
      <c r="M163" s="565"/>
    </row>
    <row r="164" spans="1:13" customFormat="1" ht="14.4">
      <c r="F164" s="218"/>
      <c r="G164" s="219"/>
      <c r="H164" s="219"/>
      <c r="J164" s="201"/>
      <c r="K164" s="588"/>
      <c r="L164" s="588"/>
      <c r="M164" s="588"/>
    </row>
    <row r="229" spans="7:8">
      <c r="G229" s="502"/>
      <c r="H229" s="502"/>
    </row>
  </sheetData>
  <phoneticPr fontId="34" type="noConversion"/>
  <hyperlinks>
    <hyperlink ref="E53" r:id="rId1" xr:uid="{FC59113A-4C0E-4141-BFD5-B392021E0E5D}"/>
    <hyperlink ref="E101" r:id="rId2" xr:uid="{11CBDD3C-AA26-FA4A-B1FA-395E2FD1B1EE}"/>
    <hyperlink ref="E130" r:id="rId3" xr:uid="{0681C930-3F08-FE47-9226-63B80F4810F0}"/>
    <hyperlink ref="G52" location="'Table of Contents'!A1" display="Contents" xr:uid="{5B488EF6-6C74-D449-AD04-0A0CE17CC6F3}"/>
    <hyperlink ref="G100" location="'Table of Contents'!A1" display="Contents" xr:uid="{3CA6C9F9-6530-6249-92F5-5D5871B7498A}"/>
    <hyperlink ref="G129" location="'Table of Contents'!A1" display="Contents" xr:uid="{DB7C2F59-9E5E-7646-B923-340A69DA8B5B}"/>
    <hyperlink ref="E6" r:id="rId4" xr:uid="{39E2B33C-5685-42D4-8D89-950A902004F9}"/>
    <hyperlink ref="G5" location="'Table of Contents'!A1" display="Contents" xr:uid="{19F00953-E8A0-4889-AB43-7D49D13C5D6B}"/>
  </hyperlinks>
  <pageMargins left="0.75" right="0.25" top="0.4" bottom="0.96111111111111103" header="0.51180555555555596" footer="0.75"/>
  <pageSetup scale="95" firstPageNumber="0" orientation="portrait" horizontalDpi="300" verticalDpi="300" r:id="rId5"/>
  <headerFooter alignWithMargins="0">
    <oddFooter>&amp;L&amp;"Times New Roman,Regular"&amp;7&amp;K000000Prices FCA Armstrong, IA 50514
Subject to Change without Notice&amp;C&amp;"Times New Roman,Regular"&amp;8&amp;K000000&amp;A
&amp;P&amp;R&amp;"Times New Roman,Regular"&amp;7&amp;K000000Effective 09/23/2024</oddFooter>
  </headerFooter>
  <rowBreaks count="3" manualBreakCount="3">
    <brk id="48" max="6" man="1"/>
    <brk id="94" max="6" man="1"/>
    <brk id="125" max="6" man="1"/>
  </rowBreaks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63B3-CF5D-4820-8F12-B7151690B45D}">
  <sheetPr>
    <pageSetUpPr fitToPage="1"/>
  </sheetPr>
  <dimension ref="A1:M173"/>
  <sheetViews>
    <sheetView view="pageBreakPreview" zoomScaleNormal="100" zoomScaleSheetLayoutView="100" workbookViewId="0">
      <selection activeCell="H1" sqref="H1:N84"/>
    </sheetView>
  </sheetViews>
  <sheetFormatPr defaultColWidth="9.88671875" defaultRowHeight="14.4" customHeight="1"/>
  <cols>
    <col min="1" max="1" width="2.44140625" style="41" customWidth="1"/>
    <col min="2" max="2" width="23.6640625" style="41" customWidth="1"/>
    <col min="3" max="3" width="24.44140625" style="41" customWidth="1"/>
    <col min="4" max="4" width="3.88671875" style="41" customWidth="1"/>
    <col min="5" max="5" width="19.6640625" style="41" customWidth="1"/>
    <col min="6" max="6" width="13" style="235" customWidth="1"/>
    <col min="7" max="7" width="18.44140625" style="235" customWidth="1"/>
    <col min="8" max="8" width="19.88671875" style="235" bestFit="1" customWidth="1"/>
    <col min="9" max="9" width="5" style="42" customWidth="1"/>
    <col min="10" max="10" width="13.44140625" style="584" bestFit="1" customWidth="1"/>
    <col min="11" max="11" width="14.88671875" style="586" bestFit="1" customWidth="1"/>
    <col min="12" max="12" width="32" style="586" bestFit="1" customWidth="1"/>
    <col min="13" max="13" width="22.44140625" style="586" bestFit="1" customWidth="1"/>
    <col min="14" max="16384" width="9.88671875" style="42"/>
  </cols>
  <sheetData>
    <row r="1" spans="1:8" ht="14.4" customHeight="1">
      <c r="A1" s="40"/>
      <c r="B1" s="40"/>
      <c r="C1" s="40"/>
      <c r="D1" s="40"/>
      <c r="E1" s="40"/>
      <c r="F1" s="222"/>
      <c r="G1" s="222"/>
      <c r="H1" s="222"/>
    </row>
    <row r="2" spans="1:8" ht="14.4" customHeight="1">
      <c r="A2" s="40"/>
      <c r="B2" s="40"/>
      <c r="C2" s="40"/>
      <c r="D2" s="40"/>
      <c r="E2" s="40"/>
      <c r="F2" s="222"/>
      <c r="G2" s="222"/>
      <c r="H2" s="222"/>
    </row>
    <row r="3" spans="1:8" ht="18" customHeight="1">
      <c r="A3" s="40"/>
      <c r="B3" s="40"/>
      <c r="C3" s="40"/>
      <c r="E3" s="173" t="s">
        <v>0</v>
      </c>
      <c r="F3" s="223"/>
      <c r="G3" s="223"/>
      <c r="H3" s="223"/>
    </row>
    <row r="4" spans="1:8" ht="15.75" customHeight="1">
      <c r="A4" s="40"/>
      <c r="B4" s="40"/>
      <c r="C4" s="40"/>
      <c r="E4" s="174" t="s">
        <v>1</v>
      </c>
      <c r="F4" s="224"/>
      <c r="G4" s="224"/>
      <c r="H4" s="224"/>
    </row>
    <row r="5" spans="1:8" ht="15.75" customHeight="1">
      <c r="A5" s="40"/>
      <c r="B5" s="40"/>
      <c r="C5" s="40"/>
      <c r="E5" s="174" t="s">
        <v>907</v>
      </c>
      <c r="F5" s="224"/>
      <c r="G5" s="478" t="s">
        <v>749</v>
      </c>
      <c r="H5" s="478"/>
    </row>
    <row r="6" spans="1:8" ht="17.399999999999999" customHeight="1">
      <c r="A6" s="40"/>
      <c r="B6" s="40"/>
      <c r="C6" s="40"/>
      <c r="E6" s="396" t="s">
        <v>898</v>
      </c>
      <c r="F6" s="225"/>
      <c r="G6" s="222"/>
      <c r="H6" s="222"/>
    </row>
    <row r="7" spans="1:8" ht="17.399999999999999" customHeight="1">
      <c r="A7" s="40"/>
      <c r="B7" s="40"/>
      <c r="C7" s="40"/>
      <c r="D7" s="40"/>
      <c r="E7" s="40"/>
      <c r="F7" s="225"/>
      <c r="G7" s="222"/>
      <c r="H7" s="222"/>
    </row>
    <row r="8" spans="1:8" ht="17.399999999999999" customHeight="1">
      <c r="A8" s="40"/>
      <c r="B8" s="40"/>
      <c r="C8" s="40"/>
      <c r="D8" s="40"/>
      <c r="E8" s="40"/>
      <c r="F8" s="225"/>
      <c r="G8" s="222"/>
      <c r="H8" s="222"/>
    </row>
    <row r="9" spans="1:8" ht="17.399999999999999" customHeight="1">
      <c r="A9" s="40"/>
      <c r="B9" s="40"/>
      <c r="C9" s="40"/>
      <c r="D9" s="40"/>
      <c r="E9" s="40"/>
      <c r="F9" s="225"/>
      <c r="G9" s="222"/>
      <c r="H9" s="222"/>
    </row>
    <row r="10" spans="1:8" ht="17.399999999999999" customHeight="1">
      <c r="A10" s="40"/>
      <c r="B10" s="40"/>
      <c r="C10" s="40"/>
      <c r="D10" s="40"/>
      <c r="E10" s="40"/>
      <c r="F10" s="222"/>
      <c r="G10" s="2"/>
      <c r="H10" s="2"/>
    </row>
    <row r="11" spans="1:8" ht="26.1" customHeight="1">
      <c r="A11" s="43" t="s">
        <v>42</v>
      </c>
      <c r="B11" s="44"/>
      <c r="C11" s="44"/>
      <c r="D11" s="44"/>
      <c r="E11" s="44"/>
      <c r="F11" s="226"/>
      <c r="G11" s="255"/>
      <c r="H11" s="255"/>
    </row>
    <row r="12" spans="1:8" ht="18.75" customHeight="1">
      <c r="A12" s="45"/>
      <c r="B12" s="46" t="s">
        <v>43</v>
      </c>
      <c r="C12" s="46"/>
      <c r="D12" s="46"/>
      <c r="E12" s="46"/>
      <c r="F12" s="227"/>
      <c r="G12" s="256" t="s">
        <v>87</v>
      </c>
      <c r="H12" s="256"/>
    </row>
    <row r="13" spans="1:8" ht="14.4" customHeight="1">
      <c r="A13" s="40"/>
      <c r="B13" s="47" t="s">
        <v>44</v>
      </c>
      <c r="C13" s="42"/>
      <c r="D13" s="42"/>
      <c r="E13" s="175" t="s">
        <v>45</v>
      </c>
      <c r="F13" s="228"/>
      <c r="G13" s="228"/>
      <c r="H13" s="228"/>
    </row>
    <row r="14" spans="1:8" ht="14.4" customHeight="1">
      <c r="A14" s="40"/>
      <c r="B14" s="48" t="s">
        <v>46</v>
      </c>
      <c r="C14" s="42"/>
      <c r="D14" s="42"/>
      <c r="E14" s="48" t="s">
        <v>47</v>
      </c>
      <c r="F14" s="229" t="s">
        <v>851</v>
      </c>
      <c r="G14" s="228"/>
      <c r="H14" s="228"/>
    </row>
    <row r="15" spans="1:8" ht="14.4" customHeight="1">
      <c r="A15" s="40"/>
      <c r="B15" s="48" t="s">
        <v>48</v>
      </c>
      <c r="C15" s="42"/>
      <c r="D15" s="42"/>
      <c r="E15" s="48" t="s">
        <v>49</v>
      </c>
      <c r="F15" s="229" t="s">
        <v>1084</v>
      </c>
      <c r="G15" s="228"/>
      <c r="H15" s="228"/>
    </row>
    <row r="16" spans="1:8" ht="14.4" customHeight="1">
      <c r="A16" s="40"/>
      <c r="B16" s="48" t="s">
        <v>50</v>
      </c>
      <c r="C16" s="40"/>
      <c r="D16" s="40"/>
      <c r="E16" s="40"/>
      <c r="F16" s="229"/>
      <c r="G16" s="228"/>
      <c r="H16" s="228"/>
    </row>
    <row r="17" spans="1:13" ht="14.4" customHeight="1">
      <c r="A17" s="40"/>
      <c r="B17" s="48" t="s">
        <v>51</v>
      </c>
      <c r="C17" s="42"/>
      <c r="D17" s="42"/>
      <c r="E17" s="48"/>
      <c r="F17" s="222"/>
      <c r="G17" s="228"/>
      <c r="H17" s="228"/>
    </row>
    <row r="18" spans="1:13" ht="14.4" customHeight="1">
      <c r="A18" s="40"/>
      <c r="B18" s="48" t="s">
        <v>52</v>
      </c>
      <c r="C18" s="42"/>
      <c r="D18" s="42"/>
      <c r="E18" s="175"/>
      <c r="F18" s="228"/>
      <c r="G18" s="228"/>
      <c r="H18" s="228"/>
    </row>
    <row r="19" spans="1:13" ht="14.4" customHeight="1">
      <c r="A19" s="40"/>
      <c r="B19" s="48" t="s">
        <v>849</v>
      </c>
      <c r="C19" s="42"/>
      <c r="D19" s="42"/>
      <c r="E19" s="48"/>
      <c r="F19" s="229"/>
      <c r="G19" s="228"/>
      <c r="H19" s="228"/>
    </row>
    <row r="20" spans="1:13" ht="14.4" customHeight="1">
      <c r="A20" s="40"/>
      <c r="B20" s="48" t="s">
        <v>850</v>
      </c>
      <c r="C20" s="42"/>
      <c r="D20" s="42"/>
      <c r="E20" s="48"/>
      <c r="F20" s="229"/>
      <c r="G20" s="222"/>
      <c r="H20" s="222"/>
    </row>
    <row r="21" spans="1:13" ht="14.4" customHeight="1">
      <c r="A21" s="40"/>
      <c r="B21" s="48" t="s">
        <v>53</v>
      </c>
      <c r="C21" s="42"/>
      <c r="D21" s="42"/>
      <c r="E21" s="60" t="s">
        <v>743</v>
      </c>
      <c r="F21" s="229" t="s">
        <v>723</v>
      </c>
      <c r="G21" s="222"/>
      <c r="H21" s="222"/>
    </row>
    <row r="22" spans="1:13" ht="14.4" customHeight="1">
      <c r="A22" s="40"/>
      <c r="B22" s="48"/>
      <c r="C22" s="42"/>
      <c r="D22" s="42"/>
      <c r="E22" s="60"/>
      <c r="F22" s="229"/>
      <c r="G22" s="222"/>
      <c r="H22" s="222"/>
    </row>
    <row r="23" spans="1:13" ht="15.75" customHeight="1">
      <c r="A23" s="49"/>
      <c r="B23" s="50"/>
      <c r="C23" s="50"/>
      <c r="D23" s="50"/>
      <c r="E23" s="390" t="s">
        <v>704</v>
      </c>
      <c r="F23" s="230" t="s">
        <v>5</v>
      </c>
      <c r="G23" s="248" t="s">
        <v>6</v>
      </c>
      <c r="H23" s="248"/>
      <c r="J23" s="554"/>
      <c r="K23" s="554"/>
      <c r="L23" s="589"/>
    </row>
    <row r="24" spans="1:13" ht="17.399999999999999" customHeight="1">
      <c r="A24" s="51"/>
      <c r="B24" s="52" t="s">
        <v>676</v>
      </c>
      <c r="C24" s="53"/>
      <c r="D24" s="53"/>
      <c r="E24" s="391" t="s">
        <v>703</v>
      </c>
      <c r="F24" s="231" t="s">
        <v>7</v>
      </c>
      <c r="G24" s="249" t="s">
        <v>8</v>
      </c>
      <c r="H24" s="249"/>
      <c r="J24" s="519"/>
      <c r="K24" s="519"/>
      <c r="L24" s="519"/>
      <c r="M24" s="582"/>
    </row>
    <row r="25" spans="1:13" ht="17.399999999999999" customHeight="1">
      <c r="A25" s="54"/>
      <c r="B25" s="55"/>
      <c r="C25" s="40"/>
      <c r="D25" s="40"/>
      <c r="E25" s="40"/>
      <c r="F25" s="232"/>
      <c r="G25" s="232"/>
      <c r="H25" s="232"/>
      <c r="J25" s="421"/>
      <c r="K25" s="421"/>
      <c r="L25" s="565"/>
      <c r="M25" s="565"/>
    </row>
    <row r="26" spans="1:13" ht="13.35" customHeight="1">
      <c r="A26" s="56"/>
      <c r="B26" s="57" t="s">
        <v>54</v>
      </c>
      <c r="E26" s="419" t="s">
        <v>713</v>
      </c>
      <c r="F26" s="233" t="s">
        <v>409</v>
      </c>
      <c r="G26" s="215">
        <v>22125</v>
      </c>
      <c r="H26" s="215"/>
      <c r="J26" s="421"/>
      <c r="K26" s="421"/>
      <c r="L26" s="565"/>
      <c r="M26" s="565"/>
    </row>
    <row r="27" spans="1:13" ht="13.35" customHeight="1">
      <c r="A27" s="56"/>
      <c r="B27" s="57" t="s">
        <v>1092</v>
      </c>
      <c r="E27" s="419"/>
      <c r="F27" s="233" t="s">
        <v>1088</v>
      </c>
      <c r="G27" s="215">
        <v>23375</v>
      </c>
      <c r="H27" s="215"/>
      <c r="J27" s="421"/>
      <c r="K27" s="421"/>
      <c r="L27" s="565"/>
      <c r="M27" s="565"/>
    </row>
    <row r="28" spans="1:13" ht="13.35" customHeight="1">
      <c r="A28" s="56"/>
      <c r="B28" s="57" t="s">
        <v>1093</v>
      </c>
      <c r="E28" s="419"/>
      <c r="F28" s="233" t="s">
        <v>1089</v>
      </c>
      <c r="G28" s="215">
        <v>23425</v>
      </c>
      <c r="H28" s="215"/>
      <c r="J28" s="421"/>
      <c r="K28" s="421"/>
      <c r="L28" s="565"/>
      <c r="M28" s="565"/>
    </row>
    <row r="29" spans="1:13" ht="13.35" customHeight="1">
      <c r="A29" s="56"/>
      <c r="B29" s="57" t="s">
        <v>55</v>
      </c>
      <c r="E29" s="419" t="s">
        <v>714</v>
      </c>
      <c r="F29" s="233" t="s">
        <v>410</v>
      </c>
      <c r="G29" s="215">
        <v>23325</v>
      </c>
      <c r="H29" s="215"/>
      <c r="J29" s="421"/>
      <c r="K29" s="421"/>
      <c r="L29" s="565"/>
      <c r="M29" s="565"/>
    </row>
    <row r="30" spans="1:13" ht="13.35" customHeight="1">
      <c r="A30" s="56"/>
      <c r="B30" s="57" t="s">
        <v>1094</v>
      </c>
      <c r="E30" s="419"/>
      <c r="F30" s="233" t="s">
        <v>1090</v>
      </c>
      <c r="G30" s="215">
        <v>24575</v>
      </c>
      <c r="H30" s="215"/>
      <c r="J30" s="421"/>
      <c r="K30" s="421"/>
      <c r="L30" s="565"/>
      <c r="M30" s="565"/>
    </row>
    <row r="31" spans="1:13" ht="13.35" customHeight="1">
      <c r="A31" s="56"/>
      <c r="B31" s="57" t="s">
        <v>1095</v>
      </c>
      <c r="E31" s="419"/>
      <c r="F31" s="233" t="s">
        <v>1091</v>
      </c>
      <c r="G31" s="215">
        <v>24625</v>
      </c>
      <c r="H31" s="215"/>
      <c r="J31" s="421"/>
      <c r="K31" s="421"/>
      <c r="L31" s="565"/>
      <c r="M31" s="565"/>
    </row>
    <row r="32" spans="1:13" ht="13.35" customHeight="1">
      <c r="A32" s="42"/>
      <c r="B32" s="42"/>
      <c r="C32" s="42"/>
      <c r="D32" s="42"/>
      <c r="E32" s="42"/>
      <c r="F32" s="233"/>
      <c r="G32" s="234"/>
      <c r="H32" s="234"/>
    </row>
    <row r="33" spans="1:13" s="58" customFormat="1" ht="15.75" customHeight="1">
      <c r="A33" s="7"/>
      <c r="B33" s="8"/>
      <c r="C33" s="8"/>
      <c r="D33" s="8"/>
      <c r="E33" s="8"/>
      <c r="F33" s="85" t="s">
        <v>5</v>
      </c>
      <c r="G33" s="248" t="s">
        <v>6</v>
      </c>
      <c r="H33" s="248"/>
      <c r="J33" s="585"/>
      <c r="K33" s="587"/>
      <c r="L33" s="587"/>
      <c r="M33" s="587"/>
    </row>
    <row r="34" spans="1:13" s="58" customFormat="1" ht="17.399999999999999">
      <c r="A34" s="10"/>
      <c r="B34" s="11" t="s">
        <v>56</v>
      </c>
      <c r="C34" s="12"/>
      <c r="D34" s="12"/>
      <c r="E34" s="12"/>
      <c r="F34" s="86" t="s">
        <v>7</v>
      </c>
      <c r="G34" s="249" t="s">
        <v>8</v>
      </c>
      <c r="H34" s="249"/>
      <c r="J34" s="585"/>
      <c r="K34" s="587"/>
      <c r="L34" s="587"/>
      <c r="M34" s="587"/>
    </row>
    <row r="35" spans="1:13" ht="14.4" customHeight="1">
      <c r="B35" s="40" t="s">
        <v>57</v>
      </c>
      <c r="C35" s="40"/>
      <c r="D35" s="40"/>
      <c r="E35" s="40"/>
      <c r="F35" s="233" t="s">
        <v>411</v>
      </c>
      <c r="G35" s="215">
        <v>427</v>
      </c>
      <c r="H35" s="215"/>
      <c r="J35" s="421"/>
      <c r="K35" s="421"/>
      <c r="L35" s="565"/>
      <c r="M35" s="565"/>
    </row>
    <row r="36" spans="1:13" ht="14.4" customHeight="1">
      <c r="B36" s="40" t="s">
        <v>58</v>
      </c>
      <c r="C36" s="40"/>
      <c r="D36" s="40"/>
      <c r="E36" s="40"/>
      <c r="F36" s="233" t="s">
        <v>412</v>
      </c>
      <c r="G36" s="215">
        <v>546</v>
      </c>
      <c r="H36" s="215"/>
      <c r="J36" s="421"/>
      <c r="K36" s="421"/>
      <c r="L36" s="565"/>
      <c r="M36" s="565"/>
    </row>
    <row r="37" spans="1:13" ht="14.4" customHeight="1">
      <c r="B37" s="222" t="s">
        <v>1027</v>
      </c>
      <c r="C37" s="569"/>
      <c r="D37" s="569"/>
      <c r="E37" s="569"/>
      <c r="F37" s="233" t="s">
        <v>1069</v>
      </c>
      <c r="G37" s="215">
        <v>375</v>
      </c>
      <c r="H37" s="215"/>
      <c r="J37" s="421"/>
      <c r="K37" s="421"/>
      <c r="L37" s="565"/>
      <c r="M37" s="565"/>
    </row>
    <row r="38" spans="1:13" ht="14.4" customHeight="1">
      <c r="B38" s="59" t="s">
        <v>59</v>
      </c>
      <c r="C38" s="40"/>
      <c r="D38" s="40"/>
      <c r="E38" s="40"/>
      <c r="F38" s="233" t="s">
        <v>413</v>
      </c>
      <c r="G38" s="215">
        <v>1946</v>
      </c>
      <c r="H38" s="215"/>
      <c r="J38" s="421"/>
      <c r="K38" s="421"/>
      <c r="L38" s="565"/>
      <c r="M38" s="565"/>
    </row>
    <row r="39" spans="1:13" ht="14.4" customHeight="1">
      <c r="B39" s="59" t="s">
        <v>60</v>
      </c>
      <c r="C39" s="40"/>
      <c r="D39" s="40"/>
      <c r="E39" s="40"/>
      <c r="F39" s="233" t="s">
        <v>414</v>
      </c>
      <c r="G39" s="215">
        <v>2052</v>
      </c>
      <c r="H39" s="215"/>
      <c r="J39" s="421"/>
      <c r="K39" s="421"/>
      <c r="L39" s="565"/>
      <c r="M39" s="565"/>
    </row>
    <row r="40" spans="1:13" ht="14.4" customHeight="1">
      <c r="B40" s="40" t="s">
        <v>534</v>
      </c>
      <c r="C40" s="40"/>
      <c r="D40" s="40"/>
      <c r="E40" s="40"/>
      <c r="F40" s="233" t="s">
        <v>535</v>
      </c>
      <c r="G40" s="215">
        <v>1124</v>
      </c>
      <c r="H40" s="215"/>
      <c r="J40" s="421"/>
      <c r="K40" s="421"/>
      <c r="L40" s="565"/>
      <c r="M40" s="565"/>
    </row>
    <row r="41" spans="1:13" ht="14.4" customHeight="1">
      <c r="B41" s="40" t="s">
        <v>539</v>
      </c>
      <c r="F41" s="233" t="s">
        <v>536</v>
      </c>
      <c r="G41" s="215">
        <v>1228</v>
      </c>
      <c r="H41" s="215"/>
      <c r="J41" s="421"/>
      <c r="K41" s="421"/>
      <c r="L41" s="565"/>
      <c r="M41" s="565"/>
    </row>
    <row r="42" spans="1:13" ht="14.4" customHeight="1">
      <c r="B42" s="40" t="s">
        <v>540</v>
      </c>
      <c r="F42" s="233" t="s">
        <v>537</v>
      </c>
      <c r="G42" s="215">
        <v>4701</v>
      </c>
      <c r="H42" s="215"/>
      <c r="J42" s="421"/>
      <c r="K42" s="421"/>
      <c r="L42" s="565"/>
      <c r="M42" s="565"/>
    </row>
    <row r="43" spans="1:13" ht="14.4" customHeight="1">
      <c r="B43" s="40" t="s">
        <v>541</v>
      </c>
      <c r="F43" s="233" t="s">
        <v>538</v>
      </c>
      <c r="G43" s="215">
        <v>4462</v>
      </c>
      <c r="H43" s="215"/>
      <c r="J43" s="421"/>
      <c r="K43" s="421"/>
      <c r="L43" s="565"/>
      <c r="M43" s="565"/>
    </row>
    <row r="173" spans="7:8" ht="14.4" customHeight="1">
      <c r="G173" s="527"/>
      <c r="H173" s="527"/>
    </row>
  </sheetData>
  <phoneticPr fontId="34" type="noConversion"/>
  <hyperlinks>
    <hyperlink ref="E6" r:id="rId1" xr:uid="{CC9C2458-2D1F-2743-8109-0BD5DC823B5A}"/>
    <hyperlink ref="G5" location="'Table of Contents'!A1" display="Contents" xr:uid="{22EC2B7D-E180-1A40-9D08-44C80018BE29}"/>
  </hyperlinks>
  <pageMargins left="0.7" right="0.45" top="0.4" bottom="0.75" header="0.55000000000000004" footer="0.8"/>
  <pageSetup scale="88" orientation="portrait" r:id="rId2"/>
  <headerFooter>
    <oddFooter>&amp;L&amp;"Calibri,Regular"&amp;K000000Prices FCA Armstrong, Iowa
Subject to change without notice&amp;C&amp;"Calibri,Regular"&amp;K000000&amp;A
&amp;P&amp;R&amp;"Calibri,Regular"&amp;8&amp;K000000Effective 09/23/2024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Cover</vt:lpstr>
      <vt:lpstr>Table of Contents</vt:lpstr>
      <vt:lpstr>Grinder Mixer</vt:lpstr>
      <vt:lpstr>CATTLEMAXX</vt:lpstr>
      <vt:lpstr>Scale Indicators</vt:lpstr>
      <vt:lpstr>Screens</vt:lpstr>
      <vt:lpstr>Hammer Mills</vt:lpstr>
      <vt:lpstr>X-Series</vt:lpstr>
      <vt:lpstr>TOP-SPREAD Bale Processor</vt:lpstr>
      <vt:lpstr>2100 Forage Box</vt:lpstr>
      <vt:lpstr>CFB Commerical Forage Box</vt:lpstr>
      <vt:lpstr>Horst Running Gear</vt:lpstr>
      <vt:lpstr>9016 High Dump</vt:lpstr>
      <vt:lpstr>Graders</vt:lpstr>
      <vt:lpstr>Land Planes</vt:lpstr>
      <vt:lpstr>Defoliator</vt:lpstr>
      <vt:lpstr>Beet Harvester</vt:lpstr>
      <vt:lpstr>Brochures</vt:lpstr>
      <vt:lpstr>Commercial Forage Box</vt:lpstr>
      <vt:lpstr>26" Portable Hammer Blower</vt:lpstr>
      <vt:lpstr>'2100 Forage Box'!Print_Area</vt:lpstr>
      <vt:lpstr>'26" Portable Hammer Blower'!Print_Area</vt:lpstr>
      <vt:lpstr>'9016 High Dump'!Print_Area</vt:lpstr>
      <vt:lpstr>'Beet Harvester'!Print_Area</vt:lpstr>
      <vt:lpstr>Brochures!Print_Area</vt:lpstr>
      <vt:lpstr>CATTLEMAXX!Print_Area</vt:lpstr>
      <vt:lpstr>'CFB Commerical Forage Box'!Print_Area</vt:lpstr>
      <vt:lpstr>'Commercial Forage Box'!Print_Area</vt:lpstr>
      <vt:lpstr>Cover!Print_Area</vt:lpstr>
      <vt:lpstr>Defoliator!Print_Area</vt:lpstr>
      <vt:lpstr>Graders!Print_Area</vt:lpstr>
      <vt:lpstr>'Grinder Mixer'!Print_Area</vt:lpstr>
      <vt:lpstr>'Hammer Mills'!Print_Area</vt:lpstr>
      <vt:lpstr>'Horst Running Gear'!Print_Area</vt:lpstr>
      <vt:lpstr>'Land Planes'!Print_Area</vt:lpstr>
      <vt:lpstr>'Scale Indicators'!Print_Area</vt:lpstr>
      <vt:lpstr>Screens!Print_Area</vt:lpstr>
      <vt:lpstr>'Table of Contents'!Print_Area</vt:lpstr>
      <vt:lpstr>'TOP-SPREAD Bale Processor'!Print_Area</vt:lpstr>
      <vt:lpstr>'X-Series'!Print_Area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Moore</dc:creator>
  <cp:lastModifiedBy>Halle Rezac</cp:lastModifiedBy>
  <cp:lastPrinted>2024-09-25T13:46:20Z</cp:lastPrinted>
  <dcterms:created xsi:type="dcterms:W3CDTF">2018-08-09T15:10:04Z</dcterms:created>
  <dcterms:modified xsi:type="dcterms:W3CDTF">2024-10-21T18:08:34Z</dcterms:modified>
</cp:coreProperties>
</file>